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vkrishn2\OneDrive - University Of Houston\IR Department Drive - Documents\IR Office Related\CMS IR Website\Reports for website\CDS\"/>
    </mc:Choice>
  </mc:AlternateContent>
  <xr:revisionPtr revIDLastSave="2" documentId="13_ncr:1_{3F4EC44A-8139-4B20-B4E9-4433C0928D4C}" xr6:coauthVersionLast="36" xr6:coauthVersionMax="47" xr10:uidLastSave="{AB974279-95D8-41AD-A3EF-32D71EDE5BFD}"/>
  <bookViews>
    <workbookView xWindow="57480" yWindow="-60" windowWidth="29040" windowHeight="15720" tabRatio="720" xr2:uid="{389A03FA-2364-4E7C-9909-DF621A6284E5}"/>
  </bookViews>
  <sheets>
    <sheet name="Welcome" sheetId="13" r:id="rId1"/>
    <sheet name="Information" sheetId="2" r:id="rId2"/>
    <sheet name="Enrollment" sheetId="3" r:id="rId3"/>
    <sheet name="Admissions" sheetId="4" r:id="rId4"/>
    <sheet name="Transfer" sheetId="5" r:id="rId5"/>
    <sheet name="Academic" sheetId="6" r:id="rId6"/>
    <sheet name="Student Life" sheetId="7" r:id="rId7"/>
    <sheet name="Expenses" sheetId="8" r:id="rId8"/>
    <sheet name="Financial Aid" sheetId="9" r:id="rId9"/>
    <sheet name="Faculty" sheetId="10" r:id="rId10"/>
    <sheet name="Degrees" sheetId="11" r:id="rId11"/>
    <sheet name="CDS Definitions" sheetId="1" r:id="rId12"/>
  </sheets>
  <definedNames>
    <definedName name="_xlnm._FilterDatabase" localSheetId="3" hidden="1">Admissions!$AA$1:$AL$287</definedName>
    <definedName name="_xlnm._FilterDatabase" localSheetId="10" hidden="1">Degrees!$AA$1:$AL$121</definedName>
    <definedName name="_xlnm._FilterDatabase" localSheetId="2" hidden="1">Enrollment!$AA$1:$AL$223</definedName>
    <definedName name="_xlnm._FilterDatabase" localSheetId="7" hidden="1">Expenses!$AA$1:$AL$47</definedName>
    <definedName name="_xlnm._FilterDatabase" localSheetId="9" hidden="1">Faculty!$AA$1:$AK$50</definedName>
    <definedName name="_xlnm._FilterDatabase" localSheetId="8" hidden="1">'Financial Aid'!$AA$1:$AL$165</definedName>
    <definedName name="_xlnm._FilterDatabase" localSheetId="1" hidden="1">Information!$AA$1:$AL$77</definedName>
    <definedName name="_xlnm._FilterDatabase" localSheetId="6" hidden="1">'Student Life'!$AA$1:$AL$58</definedName>
    <definedName name="_xlnm._FilterDatabase" localSheetId="4" hidden="1">Transfer!$AA$1:$AL$89</definedName>
    <definedName name="_Hlk22631867" localSheetId="11">'CDS Definitions'!$A$103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3" l="1"/>
  <c r="G147" i="3" l="1"/>
  <c r="D123" i="3"/>
  <c r="F123" i="3" s="1"/>
  <c r="E123" i="3"/>
  <c r="C123" i="3"/>
  <c r="E111" i="3" l="1"/>
  <c r="D111" i="3"/>
  <c r="C111" i="3"/>
  <c r="F111" i="3"/>
  <c r="F109" i="3"/>
  <c r="E52" i="8" l="1"/>
  <c r="C35" i="3" l="1"/>
  <c r="AC118" i="11" l="1"/>
  <c r="AC117" i="11"/>
  <c r="AC116"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AC82" i="11"/>
  <c r="AC80" i="11"/>
  <c r="AC79" i="11"/>
  <c r="AC78" i="11"/>
  <c r="AC77" i="11"/>
  <c r="AC76" i="11"/>
  <c r="AC75" i="11"/>
  <c r="AC74" i="11"/>
  <c r="AC73" i="11"/>
  <c r="AC72" i="11"/>
  <c r="AC71" i="11"/>
  <c r="AC70" i="11"/>
  <c r="AC69" i="11"/>
  <c r="AC68" i="11"/>
  <c r="AC67" i="11"/>
  <c r="AC66" i="11"/>
  <c r="AC65" i="11"/>
  <c r="AC64" i="11"/>
  <c r="AC63" i="11"/>
  <c r="AC62" i="11"/>
  <c r="AC61" i="11"/>
  <c r="AC60" i="11"/>
  <c r="AC59" i="11"/>
  <c r="AC58" i="11"/>
  <c r="AC57" i="11"/>
  <c r="AC56" i="11"/>
  <c r="AC55" i="11"/>
  <c r="AC54" i="11"/>
  <c r="AC53" i="11"/>
  <c r="AC52" i="11"/>
  <c r="AC51" i="11"/>
  <c r="AC50" i="11"/>
  <c r="AC49" i="11"/>
  <c r="AC48" i="11"/>
  <c r="AC47" i="11"/>
  <c r="AC46" i="11"/>
  <c r="AC45" i="11"/>
  <c r="E45" i="11"/>
  <c r="AC121" i="11"/>
  <c r="D45" i="11"/>
  <c r="AC81" i="11" s="1"/>
  <c r="C45" i="11"/>
  <c r="AC41" i="11" s="1"/>
  <c r="AC44" i="11"/>
  <c r="AC43" i="11"/>
  <c r="AC42" i="11"/>
  <c r="AC40" i="11"/>
  <c r="AC39" i="11"/>
  <c r="AC38" i="11"/>
  <c r="AC37" i="11"/>
  <c r="AC36" i="11"/>
  <c r="AC35" i="11"/>
  <c r="AC34" i="11"/>
  <c r="AC33" i="11"/>
  <c r="AC32" i="11"/>
  <c r="AC31" i="11"/>
  <c r="AC30" i="11"/>
  <c r="AC29" i="11"/>
  <c r="AC28" i="11"/>
  <c r="AC27" i="11"/>
  <c r="AC26" i="11"/>
  <c r="AC25" i="11"/>
  <c r="AC24" i="11"/>
  <c r="AC23" i="11"/>
  <c r="AC22" i="11"/>
  <c r="AC21" i="11"/>
  <c r="AC20" i="11"/>
  <c r="AC19" i="11"/>
  <c r="AC18" i="11"/>
  <c r="AC17" i="11"/>
  <c r="AC16" i="11"/>
  <c r="AC15" i="11"/>
  <c r="AC14" i="11"/>
  <c r="AC13" i="11"/>
  <c r="AC12" i="11"/>
  <c r="AC11" i="11"/>
  <c r="AC10" i="11"/>
  <c r="AC9" i="11"/>
  <c r="AC8" i="11"/>
  <c r="AC7" i="11"/>
  <c r="AC6" i="11"/>
  <c r="AC5" i="11"/>
  <c r="AC4" i="11"/>
  <c r="AC3" i="11"/>
  <c r="AC2" i="11"/>
  <c r="K49" i="10"/>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F55" i="9"/>
  <c r="AC25" i="9" s="1"/>
  <c r="E55" i="9"/>
  <c r="AC14" i="9" s="1"/>
  <c r="AC54" i="9"/>
  <c r="AC53" i="9"/>
  <c r="AC52" i="9"/>
  <c r="AC51" i="9"/>
  <c r="AC50" i="9"/>
  <c r="F50" i="9"/>
  <c r="AC22" i="9" s="1"/>
  <c r="E50" i="9"/>
  <c r="AC10" i="9" s="1"/>
  <c r="AC49" i="9"/>
  <c r="AC48" i="9"/>
  <c r="AC47" i="9"/>
  <c r="AC46" i="9"/>
  <c r="AC45" i="9"/>
  <c r="AC44" i="9"/>
  <c r="AC43" i="9"/>
  <c r="AC42" i="9"/>
  <c r="AC41" i="9"/>
  <c r="AC40" i="9"/>
  <c r="AC39" i="9"/>
  <c r="AC38" i="9"/>
  <c r="AC37" i="9"/>
  <c r="AC36" i="9"/>
  <c r="AC35" i="9"/>
  <c r="AC34" i="9"/>
  <c r="AC33" i="9"/>
  <c r="AC32" i="9"/>
  <c r="AC31" i="9"/>
  <c r="AC30" i="9"/>
  <c r="AC29" i="9"/>
  <c r="AC28" i="9"/>
  <c r="AC27" i="9"/>
  <c r="AC26" i="9"/>
  <c r="AC24" i="9"/>
  <c r="AC23" i="9"/>
  <c r="AC21" i="9"/>
  <c r="AC20" i="9"/>
  <c r="AC19" i="9"/>
  <c r="AC18" i="9"/>
  <c r="AC17" i="9"/>
  <c r="AC16" i="9"/>
  <c r="AC15" i="9"/>
  <c r="AC13" i="9"/>
  <c r="AC12" i="9"/>
  <c r="AC11" i="9"/>
  <c r="AC9" i="9"/>
  <c r="AC8" i="9"/>
  <c r="AC7" i="9"/>
  <c r="AC6" i="9"/>
  <c r="AC5" i="9"/>
  <c r="AC4" i="9"/>
  <c r="AC3" i="9"/>
  <c r="AC2" i="9"/>
  <c r="AC45" i="8"/>
  <c r="AC44" i="8"/>
  <c r="AC43" i="8"/>
  <c r="AC42" i="8"/>
  <c r="AC41" i="8"/>
  <c r="AC40" i="8"/>
  <c r="AC39" i="8"/>
  <c r="AC38" i="8"/>
  <c r="AC37" i="8"/>
  <c r="AC36" i="8"/>
  <c r="AC35" i="8"/>
  <c r="AC34" i="8"/>
  <c r="AC33" i="8"/>
  <c r="AC32" i="8"/>
  <c r="AC31" i="8"/>
  <c r="AC30" i="8"/>
  <c r="AC29" i="8"/>
  <c r="AC28" i="8"/>
  <c r="AC27" i="8"/>
  <c r="AC26" i="8"/>
  <c r="AC25" i="8"/>
  <c r="AC24" i="8"/>
  <c r="AC23" i="8"/>
  <c r="AC22" i="8"/>
  <c r="AC21" i="8"/>
  <c r="AC20" i="8"/>
  <c r="AC19" i="8"/>
  <c r="AC18" i="8"/>
  <c r="AC17" i="8"/>
  <c r="AC16" i="8"/>
  <c r="AC15" i="8"/>
  <c r="AC14" i="8"/>
  <c r="AC13" i="8"/>
  <c r="AC12" i="8"/>
  <c r="AC11" i="8"/>
  <c r="AC10" i="8"/>
  <c r="AC9" i="8"/>
  <c r="AC8" i="8"/>
  <c r="AC7" i="8"/>
  <c r="AC6" i="8"/>
  <c r="AC5" i="8"/>
  <c r="AC4" i="8"/>
  <c r="AC3" i="8"/>
  <c r="AC2" i="8"/>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AC12" i="7"/>
  <c r="AC11" i="7"/>
  <c r="AC10" i="7"/>
  <c r="AC9" i="7"/>
  <c r="AC8" i="7"/>
  <c r="AC7" i="7"/>
  <c r="AC6" i="7"/>
  <c r="AC5" i="7"/>
  <c r="AC4" i="7"/>
  <c r="AC3" i="7"/>
  <c r="AC2" i="7"/>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4" i="5"/>
  <c r="E14" i="5"/>
  <c r="AC15" i="5" s="1"/>
  <c r="C14" i="5"/>
  <c r="AC7" i="5" s="1"/>
  <c r="AC13" i="5"/>
  <c r="AC12" i="5"/>
  <c r="AC10" i="5"/>
  <c r="AC9" i="5"/>
  <c r="AC8" i="5"/>
  <c r="AC6" i="5"/>
  <c r="AC5" i="5"/>
  <c r="AC4" i="5"/>
  <c r="AC3" i="5"/>
  <c r="AC2" i="5"/>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F241" i="4"/>
  <c r="AC225" i="4" s="1"/>
  <c r="E241" i="4"/>
  <c r="AC215" i="4" s="1"/>
  <c r="D241" i="4"/>
  <c r="AC205" i="4" s="1"/>
  <c r="AC240" i="4"/>
  <c r="AC239" i="4"/>
  <c r="AC238" i="4"/>
  <c r="AC237" i="4"/>
  <c r="AC236" i="4"/>
  <c r="AC235" i="4"/>
  <c r="AC234" i="4"/>
  <c r="AC233" i="4"/>
  <c r="AC232" i="4"/>
  <c r="AC231" i="4"/>
  <c r="AC230" i="4"/>
  <c r="AC229" i="4"/>
  <c r="AC228" i="4"/>
  <c r="AC227" i="4"/>
  <c r="AC226" i="4"/>
  <c r="AC224" i="4"/>
  <c r="AC223" i="4"/>
  <c r="AC222" i="4"/>
  <c r="AC221" i="4"/>
  <c r="AC220" i="4"/>
  <c r="AC219" i="4"/>
  <c r="AC218" i="4"/>
  <c r="AC217" i="4"/>
  <c r="AC216" i="4"/>
  <c r="G216" i="4"/>
  <c r="AC189" i="4" s="1"/>
  <c r="F216" i="4"/>
  <c r="AC182" i="4"/>
  <c r="E216" i="4"/>
  <c r="AC175" i="4" s="1"/>
  <c r="D216" i="4"/>
  <c r="AC168" i="4" s="1"/>
  <c r="AC214" i="4"/>
  <c r="AC213" i="4"/>
  <c r="AC212" i="4"/>
  <c r="AC211" i="4"/>
  <c r="AC210" i="4"/>
  <c r="AC209" i="4"/>
  <c r="AC208" i="4"/>
  <c r="AC207" i="4"/>
  <c r="AC206" i="4"/>
  <c r="AC204" i="4"/>
  <c r="AC203" i="4"/>
  <c r="AC202" i="4"/>
  <c r="AC201" i="4"/>
  <c r="AC200" i="4"/>
  <c r="AC199" i="4"/>
  <c r="AC198" i="4"/>
  <c r="D198" i="4"/>
  <c r="AC197" i="4"/>
  <c r="AC196" i="4"/>
  <c r="AC195" i="4"/>
  <c r="AC194" i="4"/>
  <c r="AC193" i="4"/>
  <c r="AC192" i="4"/>
  <c r="AC191" i="4"/>
  <c r="AC190" i="4"/>
  <c r="AC188" i="4"/>
  <c r="AC187" i="4"/>
  <c r="AC186" i="4"/>
  <c r="AC185" i="4"/>
  <c r="AC184" i="4"/>
  <c r="AC183" i="4"/>
  <c r="AC181" i="4"/>
  <c r="AC180" i="4"/>
  <c r="AC179" i="4"/>
  <c r="AC178" i="4"/>
  <c r="AC177" i="4"/>
  <c r="AC176" i="4"/>
  <c r="AC174" i="4"/>
  <c r="AC173" i="4"/>
  <c r="AC172" i="4"/>
  <c r="AC171" i="4"/>
  <c r="AC170" i="4"/>
  <c r="AC169" i="4"/>
  <c r="AC167" i="4"/>
  <c r="AC166" i="4"/>
  <c r="AC165" i="4"/>
  <c r="AC164" i="4"/>
  <c r="AC163" i="4"/>
  <c r="AC162" i="4"/>
  <c r="AC160" i="4"/>
  <c r="AC159" i="4"/>
  <c r="AC158" i="4"/>
  <c r="AC157" i="4"/>
  <c r="AC156" i="4"/>
  <c r="AC155" i="4"/>
  <c r="AC153" i="4"/>
  <c r="AC152" i="4"/>
  <c r="AC151" i="4"/>
  <c r="AC150" i="4"/>
  <c r="AC149" i="4"/>
  <c r="AC148" i="4"/>
  <c r="AC147" i="4"/>
  <c r="AC146" i="4"/>
  <c r="AC145" i="4"/>
  <c r="AC144" i="4"/>
  <c r="AC143" i="4"/>
  <c r="AC142" i="4"/>
  <c r="AC141"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I39" i="4"/>
  <c r="AC19" i="4" s="1"/>
  <c r="AC38" i="4"/>
  <c r="I38" i="4"/>
  <c r="AC18" i="4" s="1"/>
  <c r="AC37" i="4"/>
  <c r="I37" i="4"/>
  <c r="AC17" i="4"/>
  <c r="AC36" i="4"/>
  <c r="AC35" i="4"/>
  <c r="AC34" i="4"/>
  <c r="AC33" i="4"/>
  <c r="AC32" i="4"/>
  <c r="AC31" i="4"/>
  <c r="AC30" i="4"/>
  <c r="AC29" i="4"/>
  <c r="AC28" i="4"/>
  <c r="AB27" i="4"/>
  <c r="AB26" i="4"/>
  <c r="AC25" i="4"/>
  <c r="AC24" i="4"/>
  <c r="AC23" i="4"/>
  <c r="AC22" i="4"/>
  <c r="AC21" i="4"/>
  <c r="AC20" i="4"/>
  <c r="AC16" i="4"/>
  <c r="AC15" i="4"/>
  <c r="AC14" i="4"/>
  <c r="AC13" i="4"/>
  <c r="AC12" i="4"/>
  <c r="AC11" i="4"/>
  <c r="AC10" i="4"/>
  <c r="AC9" i="4"/>
  <c r="AC8" i="4"/>
  <c r="AC7" i="4"/>
  <c r="AC6" i="4"/>
  <c r="AC5" i="4"/>
  <c r="AC4" i="4"/>
  <c r="AC3" i="4"/>
  <c r="AC2" i="4"/>
  <c r="AC202" i="3"/>
  <c r="AC201" i="3"/>
  <c r="AC200" i="3"/>
  <c r="AC199" i="3"/>
  <c r="AC198" i="3"/>
  <c r="AC197" i="3"/>
  <c r="AC196" i="3"/>
  <c r="AC195" i="3"/>
  <c r="AC194" i="3"/>
  <c r="AC193" i="3"/>
  <c r="AC192" i="3"/>
  <c r="AC191" i="3"/>
  <c r="AC190" i="3"/>
  <c r="AC189" i="3"/>
  <c r="AC186" i="3"/>
  <c r="AC185" i="3"/>
  <c r="AC184" i="3"/>
  <c r="AC183" i="3"/>
  <c r="AC177" i="3"/>
  <c r="AC176" i="3"/>
  <c r="AC175" i="3"/>
  <c r="AC173" i="3"/>
  <c r="AC172" i="3"/>
  <c r="AC171" i="3"/>
  <c r="AC169" i="3"/>
  <c r="AC168" i="3"/>
  <c r="AC167" i="3"/>
  <c r="AC165" i="3"/>
  <c r="AC164" i="3"/>
  <c r="AC163" i="3"/>
  <c r="AC157" i="3"/>
  <c r="AC156" i="3"/>
  <c r="AC155" i="3"/>
  <c r="AC153" i="3"/>
  <c r="AC152" i="3"/>
  <c r="AC151" i="3"/>
  <c r="AC145" i="3"/>
  <c r="AC144" i="3"/>
  <c r="AC143" i="3"/>
  <c r="AC141" i="3"/>
  <c r="AC140" i="3"/>
  <c r="AC139" i="3"/>
  <c r="AC137" i="3"/>
  <c r="AC136" i="3"/>
  <c r="AC135" i="3"/>
  <c r="AC133" i="3"/>
  <c r="AC132" i="3"/>
  <c r="AC131" i="3"/>
  <c r="G130" i="3"/>
  <c r="AC188" i="3"/>
  <c r="F130" i="3"/>
  <c r="AC187" i="3"/>
  <c r="AC125" i="3"/>
  <c r="AC124" i="3"/>
  <c r="AC123" i="3"/>
  <c r="AC178" i="3"/>
  <c r="F122" i="3"/>
  <c r="AC174" i="3" s="1"/>
  <c r="AC121" i="3"/>
  <c r="F121" i="3"/>
  <c r="AC170" i="3" s="1"/>
  <c r="AC120" i="3"/>
  <c r="F120" i="3"/>
  <c r="AC166" i="3" s="1"/>
  <c r="AC119" i="3"/>
  <c r="E119" i="3"/>
  <c r="AC161" i="3"/>
  <c r="D119" i="3"/>
  <c r="D124" i="3" s="1"/>
  <c r="AC180" i="3" s="1"/>
  <c r="C119" i="3"/>
  <c r="AC159" i="3" s="1"/>
  <c r="AC118" i="3"/>
  <c r="F118" i="3"/>
  <c r="AC158" i="3" s="1"/>
  <c r="AC117" i="3"/>
  <c r="F117" i="3"/>
  <c r="AC154" i="3" s="1"/>
  <c r="AC116" i="3"/>
  <c r="AC115" i="3"/>
  <c r="AC114" i="3"/>
  <c r="AC113" i="3"/>
  <c r="AC112" i="3"/>
  <c r="AC111" i="3"/>
  <c r="AC110" i="3"/>
  <c r="F110" i="3"/>
  <c r="AC142" i="3" s="1"/>
  <c r="AC138" i="3"/>
  <c r="AC108" i="3"/>
  <c r="F108" i="3"/>
  <c r="AC134" i="3" s="1"/>
  <c r="AC107" i="3"/>
  <c r="E107" i="3"/>
  <c r="E112" i="3" s="1"/>
  <c r="AC149" i="3" s="1"/>
  <c r="D107" i="3"/>
  <c r="AC128" i="3" s="1"/>
  <c r="C107" i="3"/>
  <c r="AC127" i="3" s="1"/>
  <c r="AC106" i="3"/>
  <c r="F106" i="3"/>
  <c r="AC126" i="3" s="1"/>
  <c r="AC105" i="3"/>
  <c r="F105" i="3"/>
  <c r="AC122" i="3" s="1"/>
  <c r="AC104" i="3"/>
  <c r="AC103" i="3"/>
  <c r="AC102" i="3"/>
  <c r="AC101" i="3"/>
  <c r="AC100" i="3"/>
  <c r="AC98" i="3"/>
  <c r="AC97" i="3"/>
  <c r="AC96" i="3"/>
  <c r="AC95" i="3"/>
  <c r="AC94" i="3"/>
  <c r="AC93" i="3"/>
  <c r="AC92" i="3"/>
  <c r="AC91" i="3"/>
  <c r="AC90" i="3"/>
  <c r="AC88" i="3"/>
  <c r="AC87" i="3"/>
  <c r="AC86" i="3"/>
  <c r="AC85" i="3"/>
  <c r="AC84" i="3"/>
  <c r="AC83" i="3"/>
  <c r="AC82" i="3"/>
  <c r="AC81" i="3"/>
  <c r="F81" i="3"/>
  <c r="AC109" i="3"/>
  <c r="E81" i="3"/>
  <c r="AC99" i="3" s="1"/>
  <c r="D81" i="3"/>
  <c r="AC89" i="3" s="1"/>
  <c r="AC80" i="3"/>
  <c r="AC73" i="3"/>
  <c r="AC71" i="3"/>
  <c r="AC70" i="3"/>
  <c r="AC69" i="3"/>
  <c r="AC67" i="3"/>
  <c r="AC66" i="3"/>
  <c r="AC65" i="3"/>
  <c r="AC62" i="3"/>
  <c r="AC60" i="3"/>
  <c r="AC59" i="3"/>
  <c r="AC58" i="3"/>
  <c r="AC56" i="3"/>
  <c r="AC54" i="3"/>
  <c r="AC53" i="3"/>
  <c r="AC52" i="3"/>
  <c r="AC48" i="3"/>
  <c r="AC46" i="3"/>
  <c r="AC45" i="3"/>
  <c r="AC44" i="3"/>
  <c r="AC42" i="3"/>
  <c r="AC41" i="3"/>
  <c r="E41" i="3"/>
  <c r="AC72" i="3" s="1"/>
  <c r="D41" i="3"/>
  <c r="AC47" i="3" s="1"/>
  <c r="C41" i="3"/>
  <c r="C44" i="3" s="1"/>
  <c r="AC40" i="3"/>
  <c r="AC37" i="3"/>
  <c r="AC35" i="3"/>
  <c r="E35" i="3"/>
  <c r="AC68" i="3"/>
  <c r="D35" i="3"/>
  <c r="AC43" i="3" s="1"/>
  <c r="AC18" i="3"/>
  <c r="AC34" i="3"/>
  <c r="AC33" i="3"/>
  <c r="AC31" i="3"/>
  <c r="AC29" i="3"/>
  <c r="AC28" i="3"/>
  <c r="AC27" i="3"/>
  <c r="E24" i="3"/>
  <c r="E26" i="3" s="1"/>
  <c r="AC63" i="3" s="1"/>
  <c r="D24" i="3"/>
  <c r="D26" i="3" s="1"/>
  <c r="AC36" i="3"/>
  <c r="C24" i="3"/>
  <c r="AC23" i="3"/>
  <c r="AC21" i="3"/>
  <c r="AC20" i="3"/>
  <c r="AC19" i="3"/>
  <c r="AC17" i="3"/>
  <c r="AC16" i="3"/>
  <c r="E16" i="3"/>
  <c r="AC55" i="3" s="1"/>
  <c r="D16" i="3"/>
  <c r="AC30" i="3" s="1"/>
  <c r="C16" i="3"/>
  <c r="AC5" i="3" s="1"/>
  <c r="AC15" i="3"/>
  <c r="AC12" i="3"/>
  <c r="AC10" i="3"/>
  <c r="AC9" i="3"/>
  <c r="AC8" i="3"/>
  <c r="AC6" i="3"/>
  <c r="AC4" i="3"/>
  <c r="AC3" i="3"/>
  <c r="AC2" i="3"/>
  <c r="AC61" i="2"/>
  <c r="AC60" i="2"/>
  <c r="AC59" i="2"/>
  <c r="AC58" i="2"/>
  <c r="AC57" i="2"/>
  <c r="AC56" i="2"/>
  <c r="AC55" i="2"/>
  <c r="AC54" i="2"/>
  <c r="AC53" i="2"/>
  <c r="AC52" i="2"/>
  <c r="AC51" i="2"/>
  <c r="AC50" i="2"/>
  <c r="AC49" i="2"/>
  <c r="AC48" i="2"/>
  <c r="AC47" i="2"/>
  <c r="AC46" i="2"/>
  <c r="AC45" i="2"/>
  <c r="AC44"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5" i="2"/>
  <c r="AC4" i="2"/>
  <c r="AC3" i="2"/>
  <c r="AC2" i="2"/>
  <c r="AC64" i="2"/>
  <c r="AC63" i="2"/>
  <c r="AC62" i="2"/>
  <c r="AC205" i="3"/>
  <c r="AC204" i="3"/>
  <c r="AC203" i="3"/>
  <c r="AC279" i="4"/>
  <c r="AC278" i="4"/>
  <c r="AC277" i="4"/>
  <c r="AC276" i="4"/>
  <c r="AC275" i="4"/>
  <c r="AC274" i="4"/>
  <c r="AC273" i="4"/>
  <c r="AC272" i="4"/>
  <c r="AC271" i="4"/>
  <c r="AC89" i="5"/>
  <c r="AC88" i="5"/>
  <c r="AC87" i="5"/>
  <c r="AC86" i="5"/>
  <c r="AC85" i="5"/>
  <c r="AC84" i="5"/>
  <c r="AC83" i="5"/>
  <c r="AC82" i="5"/>
  <c r="AC81" i="5"/>
  <c r="AC80" i="5"/>
  <c r="AC59" i="7"/>
  <c r="AC58" i="7"/>
  <c r="AC57" i="7"/>
  <c r="AC56" i="7"/>
  <c r="AC55" i="7"/>
  <c r="AC54" i="7"/>
  <c r="AC53" i="7"/>
  <c r="AC52" i="7"/>
  <c r="AC47" i="8"/>
  <c r="AC46" i="8"/>
  <c r="AC166" i="9"/>
  <c r="AC165" i="9"/>
  <c r="AC164" i="9"/>
  <c r="AC163" i="9"/>
  <c r="AC162" i="9"/>
  <c r="AC161" i="9"/>
  <c r="AC160" i="9"/>
  <c r="K52" i="10"/>
  <c r="AC120" i="11"/>
  <c r="AC119" i="11"/>
  <c r="D18" i="3"/>
  <c r="AC129" i="3"/>
  <c r="AC146" i="3"/>
  <c r="C124" i="3"/>
  <c r="AC179" i="3" s="1"/>
  <c r="E124" i="3"/>
  <c r="AC181" i="3" s="1"/>
  <c r="C26" i="3"/>
  <c r="AC13" i="3" s="1"/>
  <c r="AC11" i="3"/>
  <c r="K30" i="10"/>
  <c r="K29" i="10"/>
  <c r="K28" i="10"/>
  <c r="K27" i="10"/>
  <c r="K26" i="10"/>
  <c r="K25" i="10"/>
  <c r="K24" i="10"/>
  <c r="K23" i="10"/>
  <c r="K22" i="10"/>
  <c r="K21" i="10"/>
  <c r="D14" i="5"/>
  <c r="AC11" i="5" s="1"/>
  <c r="C216" i="4"/>
  <c r="AC161" i="4" s="1"/>
  <c r="C207" i="4"/>
  <c r="AC154" i="4" s="1"/>
  <c r="C198" i="4"/>
  <c r="AC140" i="4" s="1"/>
  <c r="AC22" i="3" l="1"/>
  <c r="AC160" i="3"/>
  <c r="E18" i="3"/>
  <c r="AC57" i="3" s="1"/>
  <c r="AC61" i="3"/>
  <c r="F119" i="3"/>
  <c r="F124" i="3" s="1"/>
  <c r="AC182" i="3" s="1"/>
  <c r="D112" i="3"/>
  <c r="AC148" i="3" s="1"/>
  <c r="C112" i="3"/>
  <c r="AC147" i="3" s="1"/>
  <c r="F107" i="3"/>
  <c r="E44" i="3"/>
  <c r="E48" i="3"/>
  <c r="AC75" i="3" s="1"/>
  <c r="E47" i="3"/>
  <c r="AC74" i="3" s="1"/>
  <c r="E29" i="3"/>
  <c r="D44" i="3"/>
  <c r="C52" i="3" s="1"/>
  <c r="AC78" i="3" s="1"/>
  <c r="D47" i="3"/>
  <c r="AC49" i="3" s="1"/>
  <c r="C48" i="3"/>
  <c r="AC25" i="3" s="1"/>
  <c r="D29" i="3"/>
  <c r="AC39" i="3" s="1"/>
  <c r="AC38" i="3"/>
  <c r="D48" i="3"/>
  <c r="AC50" i="3" s="1"/>
  <c r="AC32" i="3"/>
  <c r="C18" i="3"/>
  <c r="AC162" i="3" l="1"/>
  <c r="F112" i="3"/>
  <c r="AC150" i="3" s="1"/>
  <c r="AC130" i="3"/>
  <c r="E49" i="3"/>
  <c r="AC76" i="3" s="1"/>
  <c r="AC64" i="3"/>
  <c r="D49" i="3"/>
  <c r="AC51" i="3" s="1"/>
  <c r="C47" i="3"/>
  <c r="AC24" i="3" s="1"/>
  <c r="AC7" i="3"/>
  <c r="C51" i="3" l="1"/>
  <c r="AC14" i="3"/>
  <c r="C49" i="3"/>
  <c r="AC26" i="3" s="1"/>
  <c r="AC77" i="3" l="1"/>
  <c r="C53" i="3"/>
  <c r="AC79" i="3" s="1"/>
</calcChain>
</file>

<file path=xl/sharedStrings.xml><?xml version="1.0" encoding="utf-8"?>
<sst xmlns="http://schemas.openxmlformats.org/spreadsheetml/2006/main" count="12679" uniqueCount="2717">
  <si>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</si>
  <si>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</si>
  <si>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</si>
  <si>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</si>
  <si>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</si>
  <si>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</si>
  <si>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</si>
  <si>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</si>
  <si>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</si>
  <si>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</si>
  <si>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</si>
  <si>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</si>
  <si>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</si>
  <si>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</si>
  <si>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</si>
  <si>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</si>
  <si>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</si>
  <si>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</si>
  <si>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</si>
  <si>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</si>
  <si>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</si>
  <si>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</si>
  <si>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</si>
  <si>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</si>
  <si>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</si>
  <si>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</si>
  <si>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</si>
  <si>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</si>
  <si>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</si>
  <si>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</si>
  <si>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</si>
  <si>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</si>
  <si>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</si>
  <si>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</si>
  <si>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</si>
  <si>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</si>
  <si>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</si>
  <si>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</si>
  <si>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</si>
  <si>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</si>
  <si>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</si>
  <si>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</si>
  <si>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</si>
  <si>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</si>
  <si>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</si>
  <si>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</si>
  <si>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</si>
  <si>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</si>
  <si>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</si>
  <si>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</si>
  <si>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</si>
  <si>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</si>
  <si>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</si>
  <si>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</si>
  <si>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</si>
  <si>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</si>
  <si>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</si>
  <si>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</si>
  <si>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</si>
  <si>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</si>
  <si>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</si>
  <si>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</si>
  <si>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</si>
  <si>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</si>
  <si>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</si>
  <si>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</si>
  <si>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</si>
  <si>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</si>
  <si>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</si>
  <si>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</si>
  <si>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</si>
  <si>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</si>
  <si>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</si>
  <si>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</si>
  <si>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</si>
  <si>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</si>
  <si>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</si>
  <si>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</si>
  <si>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</si>
  <si>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</si>
  <si>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</si>
  <si>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</si>
  <si>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</si>
  <si>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</si>
  <si>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</si>
  <si>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</si>
  <si>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</si>
  <si>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</si>
  <si>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</si>
  <si>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</si>
  <si>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</si>
  <si>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</si>
  <si>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</si>
  <si>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</si>
  <si>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</si>
  <si>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</si>
  <si>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</si>
  <si>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</si>
  <si>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</si>
  <si>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</si>
  <si>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</si>
  <si>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</si>
  <si>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</si>
  <si>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</si>
  <si>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</si>
  <si>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</si>
  <si>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</si>
  <si>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</si>
  <si>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</si>
  <si>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</si>
  <si>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</si>
  <si>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</si>
  <si>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</si>
  <si>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</si>
  <si>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</si>
  <si>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</si>
  <si>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</si>
  <si>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</si>
  <si>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</si>
  <si>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</si>
  <si>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</si>
  <si>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</si>
  <si>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</si>
  <si>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</si>
  <si>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</si>
  <si>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</si>
  <si>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</si>
  <si>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</si>
  <si>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</si>
  <si>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</si>
  <si>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</si>
  <si>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</si>
  <si>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</si>
  <si>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</si>
  <si>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</si>
  <si>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</si>
  <si>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</si>
  <si>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</si>
  <si>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</si>
  <si>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</si>
  <si>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</si>
  <si>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</si>
  <si>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</si>
  <si>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</si>
  <si>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</si>
  <si>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</si>
  <si>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</si>
  <si>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</si>
  <si>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</si>
  <si>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</si>
  <si>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</si>
  <si>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</si>
  <si>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</si>
  <si>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</si>
  <si>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</si>
  <si>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</si>
  <si>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</si>
  <si>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</si>
  <si>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</si>
  <si>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</si>
  <si>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</si>
  <si>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</si>
  <si>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</si>
  <si>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</si>
  <si>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</si>
  <si>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</si>
  <si>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</si>
  <si>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</si>
  <si>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</si>
  <si>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</si>
  <si>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</si>
  <si>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</si>
  <si>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</si>
  <si>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</si>
  <si>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</si>
  <si>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</si>
  <si>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</si>
  <si>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</si>
  <si>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</si>
  <si>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</si>
  <si>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</si>
  <si>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</si>
  <si>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</si>
  <si>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</si>
  <si>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</si>
  <si>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</si>
  <si>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</si>
  <si>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</si>
  <si>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</si>
  <si>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</si>
  <si>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</si>
  <si>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</si>
  <si>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</si>
  <si>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</si>
  <si>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</si>
  <si>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</si>
  <si>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</si>
  <si>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</si>
  <si>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</si>
  <si>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</si>
  <si>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</si>
  <si>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</si>
  <si>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</si>
  <si>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</si>
  <si>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</si>
  <si>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</si>
  <si>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</si>
  <si>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</si>
  <si>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</si>
  <si>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</si>
  <si>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</si>
  <si>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</si>
  <si>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</si>
  <si>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</si>
  <si>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</si>
  <si>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</si>
  <si>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</si>
  <si>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</si>
  <si>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</si>
  <si>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</si>
  <si>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</si>
  <si>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</si>
  <si>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</si>
  <si>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</si>
  <si>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</si>
  <si>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</si>
  <si>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</si>
  <si>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</si>
  <si>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</si>
  <si>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</si>
  <si>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</si>
  <si>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</si>
  <si>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</si>
  <si>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</si>
  <si>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</si>
  <si>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</si>
  <si>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</si>
  <si>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</si>
  <si>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</si>
  <si>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</si>
  <si>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</si>
  <si>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</si>
  <si>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</si>
  <si>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</si>
  <si>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</si>
  <si>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</si>
  <si>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</si>
  <si>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</si>
  <si>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</si>
  <si>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</si>
  <si>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</si>
  <si>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</si>
  <si>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</si>
  <si>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</si>
  <si>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</si>
  <si>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</si>
  <si>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</si>
  <si>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</si>
  <si>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</si>
  <si>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</si>
  <si>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</si>
  <si>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</si>
  <si>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</si>
  <si>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</si>
  <si>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</si>
  <si>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</si>
  <si>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</si>
  <si>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</si>
  <si>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</si>
  <si>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</si>
  <si>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</si>
  <si>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</si>
  <si>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</si>
  <si>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</si>
  <si>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</si>
  <si>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</si>
  <si>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</si>
  <si>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</si>
  <si>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</si>
  <si>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</si>
  <si>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</si>
  <si>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</si>
  <si>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</si>
  <si>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</si>
  <si>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</si>
  <si>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</si>
  <si>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</si>
  <si>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</si>
  <si>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</si>
  <si>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</si>
  <si>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</si>
  <si>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</si>
  <si>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</si>
  <si>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</si>
  <si>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</si>
  <si>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</si>
  <si>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</si>
  <si>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</si>
  <si>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</si>
  <si>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</si>
  <si>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</si>
  <si>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</si>
  <si>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</si>
  <si>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</si>
  <si>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</si>
  <si>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</si>
  <si>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</si>
  <si>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</si>
  <si>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</si>
  <si>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</si>
  <si>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</si>
  <si>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</si>
  <si>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</si>
  <si>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</si>
  <si>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</si>
  <si>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</si>
  <si>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</si>
  <si>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</si>
  <si>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</si>
  <si>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</si>
  <si>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</si>
  <si>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</si>
  <si>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</si>
  <si>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</si>
  <si>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</si>
  <si>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</si>
  <si>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</si>
  <si>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</si>
  <si>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</si>
  <si>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</si>
  <si>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</si>
  <si>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</si>
  <si>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</si>
  <si>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</si>
  <si>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</si>
  <si>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</si>
  <si>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</si>
  <si>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</si>
  <si>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</si>
  <si>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</si>
  <si>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</si>
  <si>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</si>
  <si>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</si>
  <si>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</si>
  <si>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</si>
  <si>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</si>
  <si>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</si>
  <si>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</si>
  <si>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</si>
  <si>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</si>
  <si>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</si>
  <si>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</si>
  <si>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</si>
  <si>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</si>
  <si>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</si>
  <si>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</si>
  <si>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</si>
  <si>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</si>
  <si>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</si>
  <si>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</si>
  <si>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</si>
  <si>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</si>
  <si>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</si>
  <si>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</si>
  <si>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</si>
  <si>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</si>
  <si>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</si>
  <si>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</si>
  <si>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</si>
  <si>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</si>
  <si>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</si>
  <si>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</si>
  <si>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</si>
  <si>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</si>
  <si>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</si>
  <si>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</si>
  <si>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</si>
  <si>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</si>
  <si>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</si>
  <si>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</si>
  <si>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</si>
  <si>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</si>
  <si>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</si>
  <si>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</si>
  <si>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</si>
  <si>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</si>
  <si>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</si>
  <si>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</si>
  <si>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</si>
  <si>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</si>
  <si>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</si>
  <si>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</si>
  <si>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</si>
  <si>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</si>
  <si>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</si>
  <si>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</si>
  <si>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</si>
  <si>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</si>
  <si>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</si>
  <si>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</si>
  <si>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</si>
  <si>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</si>
  <si>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</si>
  <si>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</si>
  <si>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</si>
  <si>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</si>
  <si>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</si>
  <si>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</si>
  <si>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</si>
  <si>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</si>
  <si>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</si>
  <si>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</si>
  <si>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</si>
  <si>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</si>
  <si>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</si>
  <si>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</si>
  <si>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</si>
  <si>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</si>
  <si>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</si>
  <si>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</si>
  <si>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</si>
  <si>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</si>
  <si>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</si>
  <si>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</si>
  <si>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</si>
  <si>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</si>
  <si>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</si>
  <si>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</si>
  <si>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</si>
  <si>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</si>
  <si>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</si>
  <si>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</si>
  <si>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</si>
  <si>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</si>
  <si>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</si>
  <si>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</si>
  <si>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</si>
  <si>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</si>
  <si>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</si>
  <si>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</si>
  <si>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</si>
  <si>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</si>
  <si>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</si>
  <si>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</si>
  <si>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</si>
  <si>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</si>
  <si>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</si>
  <si>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</si>
  <si>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</si>
  <si>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</si>
  <si>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</si>
  <si>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</si>
  <si>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</si>
  <si>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</si>
  <si>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</si>
  <si>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</si>
  <si>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</si>
  <si>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</si>
  <si>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</si>
  <si>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</si>
  <si>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</si>
  <si>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</si>
  <si>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</si>
  <si>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</si>
  <si>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</si>
  <si>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</si>
  <si>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</si>
  <si>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</si>
  <si>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</si>
  <si>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</si>
  <si>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</si>
  <si>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</si>
  <si>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</si>
  <si>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</si>
  <si>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</si>
  <si>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</si>
  <si>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</si>
  <si>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</si>
  <si>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</si>
  <si>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</si>
  <si>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</si>
  <si>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</si>
  <si>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</si>
  <si>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</si>
  <si>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</si>
  <si>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</si>
  <si>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</si>
  <si>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</si>
  <si>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</si>
  <si>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</si>
  <si>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</si>
  <si>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</si>
  <si>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</si>
  <si>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</si>
  <si>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</si>
  <si>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</si>
  <si>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</si>
  <si>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</si>
  <si>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</si>
  <si>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</si>
  <si>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</si>
  <si>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</si>
  <si>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</si>
  <si>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</si>
  <si>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</si>
  <si>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</si>
  <si>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</si>
  <si>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</si>
  <si>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</si>
  <si>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</si>
  <si>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</si>
  <si>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</si>
  <si>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</si>
  <si>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</si>
  <si>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</si>
  <si>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</si>
  <si>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</si>
  <si>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</si>
  <si>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</si>
  <si>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</si>
  <si>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</si>
  <si>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</si>
  <si>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</si>
  <si>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</si>
  <si>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</si>
  <si>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</si>
  <si>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</si>
  <si>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</si>
  <si>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</si>
  <si>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</si>
  <si>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</si>
  <si>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</si>
  <si>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</si>
  <si>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</si>
  <si>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</si>
  <si>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</si>
  <si>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</si>
  <si>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</si>
  <si>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</si>
  <si>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</si>
  <si>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</si>
  <si>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</si>
  <si>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</si>
  <si>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</si>
  <si>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</si>
  <si>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</si>
  <si>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</si>
  <si>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</si>
  <si>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</si>
  <si>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</si>
  <si>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</si>
  <si>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</si>
  <si>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</si>
  <si>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</si>
  <si>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</si>
  <si>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</si>
  <si>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</si>
  <si>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</si>
  <si>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</si>
  <si>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</si>
  <si>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</si>
  <si>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</si>
  <si>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</si>
  <si>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</si>
  <si>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</si>
  <si>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</si>
  <si>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</si>
  <si>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</si>
  <si>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</si>
  <si>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</si>
  <si>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</si>
  <si>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</si>
  <si>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</si>
  <si>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</si>
  <si>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</si>
  <si>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</si>
  <si>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</si>
  <si>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</si>
  <si>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</si>
  <si>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</si>
  <si>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</si>
  <si>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</si>
  <si>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</si>
  <si>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</si>
  <si>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</si>
  <si>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</si>
  <si>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</si>
  <si>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</si>
  <si>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</si>
  <si>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</si>
  <si>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</si>
  <si>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</si>
  <si>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</si>
  <si>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</si>
  <si>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</si>
  <si>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</si>
  <si>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</si>
  <si>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</si>
  <si>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</si>
  <si>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</si>
  <si>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</si>
  <si>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</si>
  <si>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</si>
  <si>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</si>
  <si>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</si>
  <si>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</si>
  <si>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</si>
  <si>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</si>
  <si>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</si>
  <si>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</si>
  <si>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</si>
  <si>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</si>
  <si>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</si>
  <si>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</si>
  <si>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</si>
  <si>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</si>
  <si>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</si>
  <si>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</si>
  <si>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</si>
  <si>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</si>
  <si>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</si>
  <si>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</si>
  <si>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</si>
  <si>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</si>
  <si>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</si>
  <si>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</si>
  <si>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</si>
  <si>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</si>
  <si>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</si>
  <si>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</si>
  <si>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</si>
  <si>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</si>
  <si>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</si>
  <si>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</si>
  <si>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</si>
  <si>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</si>
  <si>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</si>
  <si>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</si>
  <si>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</si>
  <si>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</si>
  <si>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</si>
  <si>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</si>
  <si>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</si>
  <si>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</si>
  <si>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</si>
  <si>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</si>
  <si>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</si>
  <si>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</si>
  <si>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</si>
  <si>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</si>
  <si>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</si>
  <si>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</si>
  <si>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</si>
  <si>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</si>
  <si>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</si>
  <si>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</si>
  <si>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</si>
  <si>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</si>
  <si>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</si>
  <si>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</si>
  <si>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</si>
  <si>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</si>
  <si>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</si>
  <si>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</si>
  <si>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</si>
  <si>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</si>
  <si>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</si>
  <si>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</si>
  <si>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</si>
  <si>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</si>
  <si>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</si>
  <si>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</si>
  <si>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</si>
  <si>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</si>
  <si>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</si>
  <si>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</si>
  <si>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</si>
  <si>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</si>
  <si>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</si>
  <si>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</si>
  <si>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</si>
  <si>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</si>
  <si>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</si>
  <si>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</si>
  <si>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</si>
  <si>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</si>
  <si>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</si>
  <si>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</si>
  <si>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</si>
  <si>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</si>
  <si>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</si>
  <si>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</si>
  <si>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</si>
  <si>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</si>
  <si>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</si>
  <si>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</si>
  <si>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</si>
  <si>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</si>
  <si>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</si>
  <si>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</si>
  <si>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</si>
  <si>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</si>
  <si>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</si>
  <si>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</si>
  <si>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</si>
  <si>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</si>
  <si>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</si>
  <si>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</si>
  <si>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</si>
  <si>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</si>
  <si>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</si>
  <si>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</si>
  <si>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</si>
  <si>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</si>
  <si>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</si>
  <si>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</si>
  <si>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</si>
  <si>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</si>
  <si>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</si>
  <si>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</si>
  <si>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</si>
  <si>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</si>
  <si>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</si>
  <si>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</si>
  <si>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</si>
  <si>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</si>
  <si>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</si>
  <si>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</si>
  <si>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</si>
  <si>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</si>
  <si>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</si>
  <si>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</si>
  <si>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</si>
  <si>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</si>
  <si>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</si>
  <si>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</si>
  <si>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</si>
  <si>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</si>
  <si>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</si>
  <si>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</si>
  <si>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</si>
  <si>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</si>
  <si>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</si>
  <si>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</si>
  <si>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</si>
  <si>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</si>
  <si>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</si>
  <si>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</si>
  <si>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</si>
  <si>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</si>
  <si>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</si>
  <si>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</si>
  <si>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</si>
  <si>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</si>
  <si>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</si>
  <si>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</si>
  <si>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</si>
  <si>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</si>
  <si>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</si>
  <si>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</si>
  <si>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</si>
  <si>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</si>
  <si>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</si>
  <si>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</si>
  <si>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</si>
  <si>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</si>
  <si>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</si>
  <si>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</si>
  <si>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</si>
  <si>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</si>
  <si>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</si>
  <si>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</si>
  <si>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</si>
  <si>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</si>
  <si>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</si>
  <si>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</si>
  <si>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</si>
  <si>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</si>
  <si>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</si>
  <si>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</si>
  <si>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</si>
  <si>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</si>
  <si>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</si>
  <si>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</si>
  <si>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</si>
  <si>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</si>
  <si>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</si>
  <si>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</si>
  <si>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</si>
  <si>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</si>
  <si>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</si>
  <si>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</si>
  <si>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</si>
  <si>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</si>
  <si>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</si>
  <si>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</si>
  <si>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</si>
  <si>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</si>
  <si>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</si>
  <si>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</si>
  <si>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</si>
  <si>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</si>
  <si>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</si>
  <si>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</si>
  <si>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</si>
  <si>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</si>
  <si>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</si>
  <si>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</si>
  <si>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</si>
  <si>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</si>
  <si>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</si>
  <si>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</si>
  <si>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</si>
  <si>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</si>
  <si>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</si>
  <si>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</si>
  <si>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</si>
  <si>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</si>
  <si>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</si>
  <si>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</si>
  <si>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</si>
  <si>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</si>
  <si>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</si>
  <si>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</si>
  <si>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</si>
  <si>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</si>
  <si>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</si>
  <si>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</si>
  <si>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</si>
  <si>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</si>
  <si>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</si>
  <si>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</si>
  <si>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</si>
  <si>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</si>
  <si>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</si>
  <si>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</si>
  <si>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</si>
  <si>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</si>
  <si>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</si>
  <si>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</si>
  <si>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</si>
  <si>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</si>
  <si>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</si>
  <si>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</si>
  <si>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</si>
  <si>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</si>
  <si>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</si>
  <si>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</si>
  <si>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</si>
  <si>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</si>
  <si>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</si>
  <si>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</si>
  <si>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</si>
  <si>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</si>
  <si>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</si>
  <si>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</si>
  <si>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</si>
  <si>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</si>
  <si>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</si>
  <si>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</si>
  <si>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</si>
  <si>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</si>
  <si>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</si>
  <si>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</si>
  <si>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</si>
  <si>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</si>
  <si>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</si>
  <si>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</si>
  <si>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</si>
  <si>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</si>
  <si>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</si>
  <si>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</si>
  <si>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</si>
  <si>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</si>
  <si>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</si>
  <si>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</si>
  <si>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</si>
  <si>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</si>
  <si>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</si>
  <si>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</si>
  <si>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</si>
  <si>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</si>
  <si>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</si>
  <si>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</si>
  <si>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</si>
  <si>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</si>
  <si>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</si>
  <si>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</si>
  <si>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</si>
  <si>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</si>
  <si>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</si>
  <si>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</si>
  <si>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</si>
  <si>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</si>
  <si>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</si>
  <si>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</si>
  <si>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</si>
  <si>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</si>
  <si>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</si>
  <si>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</si>
  <si>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</si>
  <si>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</si>
  <si>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</si>
  <si>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</si>
  <si>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</si>
  <si>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</si>
  <si>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</si>
  <si>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</si>
  <si>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</si>
  <si>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</si>
  <si>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</si>
  <si>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</si>
  <si>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</si>
  <si>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</si>
  <si>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</si>
  <si>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</si>
  <si>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</si>
  <si>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</si>
  <si>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</si>
  <si>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</si>
  <si>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</si>
  <si>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</si>
  <si>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</si>
  <si>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</si>
  <si>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</si>
  <si>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</si>
  <si>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</si>
  <si>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</si>
  <si>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</si>
  <si>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</si>
  <si>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</si>
  <si>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</si>
  <si>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</si>
  <si>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</si>
  <si>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</si>
  <si>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</si>
  <si>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</si>
  <si>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</si>
  <si>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</si>
  <si>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</si>
  <si>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</si>
  <si>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</si>
  <si>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</si>
  <si>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</si>
  <si>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</si>
  <si>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</si>
  <si>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</si>
  <si>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</si>
  <si>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</si>
  <si>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</si>
  <si>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</si>
  <si>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</si>
  <si>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</si>
  <si>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</si>
  <si>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</si>
  <si>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</si>
  <si>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</si>
  <si>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</si>
  <si>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</si>
  <si>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</si>
  <si>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</si>
  <si>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</si>
  <si>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</si>
  <si>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</si>
  <si>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</si>
  <si>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</si>
  <si>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</si>
  <si>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</si>
  <si>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</si>
  <si>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</si>
  <si>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</si>
  <si>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</si>
  <si>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</si>
  <si>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</si>
  <si>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</si>
  <si>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</si>
  <si>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</si>
  <si>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</si>
  <si>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</si>
  <si>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</si>
  <si>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</si>
  <si>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</si>
  <si>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</si>
  <si>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</si>
  <si>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</si>
  <si>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</si>
  <si>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</si>
  <si>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</si>
  <si>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</si>
  <si>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</si>
  <si>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</si>
  <si>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</si>
  <si>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</si>
  <si>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</si>
  <si>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</si>
  <si>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</si>
  <si>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</si>
  <si>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</si>
  <si>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</si>
  <si>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</si>
  <si>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</si>
  <si>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</si>
  <si>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</si>
  <si>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</si>
  <si>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</si>
  <si>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</si>
  <si>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</si>
  <si>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</si>
  <si>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</si>
  <si>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</si>
  <si>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</si>
  <si>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</si>
  <si>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</si>
  <si>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</si>
  <si>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</si>
  <si>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</si>
  <si>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</si>
  <si>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</si>
  <si>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</si>
  <si>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</si>
  <si>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</si>
  <si>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</si>
  <si>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</si>
  <si>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</si>
  <si>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</si>
  <si>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</si>
  <si>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</si>
  <si>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</si>
  <si>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</si>
  <si>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</si>
  <si>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</si>
  <si>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</si>
  <si>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</si>
  <si>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</si>
  <si>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</si>
  <si>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</si>
  <si>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</si>
  <si>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</si>
  <si>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</si>
  <si>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</si>
  <si>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</si>
  <si>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</si>
  <si>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</si>
  <si>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</si>
  <si>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</si>
  <si>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</si>
  <si>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</si>
  <si>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</si>
  <si>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</si>
  <si>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</si>
  <si>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</si>
  <si>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</si>
  <si>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</si>
  <si>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</si>
  <si>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</si>
  <si>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</si>
  <si>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</si>
  <si>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</si>
  <si>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</si>
  <si>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</si>
  <si>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</si>
  <si>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</si>
  <si>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</si>
  <si>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</si>
  <si>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</si>
  <si>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</si>
  <si>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</si>
  <si>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</si>
  <si>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</si>
  <si>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</si>
  <si>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</si>
  <si>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</si>
  <si>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</si>
  <si>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</si>
  <si>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</si>
  <si>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</si>
  <si>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</si>
  <si>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</si>
  <si>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</si>
  <si>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</si>
  <si>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</si>
  <si>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</si>
  <si>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</si>
  <si>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</si>
  <si>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</si>
  <si>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</si>
  <si>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</si>
  <si>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</si>
  <si>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</si>
  <si>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</si>
  <si>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</si>
  <si>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</si>
  <si>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</si>
  <si>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</si>
  <si>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</si>
  <si>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</si>
  <si>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</si>
  <si>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</si>
  <si>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</si>
  <si>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</si>
  <si>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</si>
  <si>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</si>
  <si>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</si>
  <si>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</si>
  <si>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</si>
  <si>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</si>
  <si>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</si>
  <si>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</si>
  <si>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</si>
  <si>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</si>
  <si>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</si>
  <si>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</si>
  <si>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</si>
  <si>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</si>
  <si>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</si>
  <si>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</si>
  <si>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</si>
  <si>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</si>
  <si>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</si>
  <si>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</si>
  <si>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</si>
  <si>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</si>
  <si>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</si>
  <si>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</si>
  <si>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</si>
  <si>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</si>
  <si>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</si>
  <si>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</si>
  <si>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</si>
  <si>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</si>
  <si>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</si>
  <si>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</si>
  <si>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</si>
  <si>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</si>
  <si>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</si>
  <si>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</si>
  <si>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</si>
  <si>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</si>
  <si>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</si>
  <si>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</si>
  <si>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</si>
  <si>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</si>
  <si>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</si>
  <si>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</si>
  <si>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</si>
  <si>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</si>
  <si>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</si>
  <si>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</si>
  <si>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</si>
  <si>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</si>
  <si>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</si>
  <si>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</si>
  <si>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</si>
  <si>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</si>
  <si>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</si>
  <si>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</si>
  <si>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</si>
  <si>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</si>
  <si>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</si>
  <si>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</si>
  <si>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</si>
  <si>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</si>
  <si>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</si>
  <si>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</si>
  <si>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</si>
  <si>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</si>
  <si>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</si>
  <si>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</si>
  <si>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</si>
  <si>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</si>
  <si>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</si>
  <si>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</si>
  <si>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</si>
  <si>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</si>
  <si>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</si>
  <si>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</si>
  <si>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</si>
  <si>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</si>
  <si>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</si>
  <si>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</si>
  <si>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</si>
  <si>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</si>
  <si>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</si>
  <si>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</si>
  <si>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</si>
  <si>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</si>
  <si>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</si>
  <si>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</si>
  <si>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</si>
  <si>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</si>
  <si>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</si>
  <si>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</si>
  <si>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</si>
  <si>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</si>
  <si>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</si>
  <si>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</si>
  <si>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</si>
  <si>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</si>
  <si>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</si>
  <si>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</si>
  <si>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</si>
  <si>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</si>
  <si>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</si>
  <si>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</si>
  <si>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</si>
  <si>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</si>
  <si>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</si>
  <si>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</si>
  <si>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</si>
  <si>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</si>
  <si>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</si>
  <si>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</si>
  <si>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</si>
  <si>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</si>
  <si>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</si>
  <si>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</si>
  <si>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</si>
  <si>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</si>
  <si>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</si>
  <si>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</si>
  <si>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</si>
  <si>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</si>
  <si>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</si>
  <si>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</si>
  <si>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</si>
  <si>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</si>
  <si>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</si>
  <si>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</si>
  <si>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</si>
  <si>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</si>
  <si>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</si>
  <si>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</si>
  <si>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</si>
  <si>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</si>
  <si>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</si>
  <si>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</si>
  <si>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</si>
  <si>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</si>
  <si>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</si>
  <si>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</si>
  <si>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</si>
  <si>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</si>
  <si>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</si>
  <si>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</si>
  <si>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</si>
  <si>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</si>
  <si>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</si>
  <si>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</si>
  <si>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</si>
  <si>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</si>
  <si>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</si>
  <si>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</si>
  <si>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</si>
  <si>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</si>
  <si>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</si>
  <si>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</si>
  <si>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</si>
  <si>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</si>
  <si>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</si>
  <si>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</si>
  <si>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</si>
  <si>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</si>
  <si>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</si>
  <si>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</si>
  <si>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</si>
  <si>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</si>
  <si>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</si>
  <si>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</si>
  <si>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</si>
  <si>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</si>
  <si>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</si>
  <si>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</si>
  <si>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</si>
  <si>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</si>
  <si>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</si>
  <si>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</si>
  <si>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</si>
  <si>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</si>
  <si>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</si>
  <si>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</si>
  <si>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</si>
  <si>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</si>
  <si>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</si>
  <si>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</si>
  <si>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</si>
  <si>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</si>
  <si>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</si>
  <si>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</si>
  <si>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</si>
  <si>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</si>
  <si>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</si>
  <si>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</si>
  <si>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</si>
  <si>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</si>
  <si>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</si>
  <si>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</si>
  <si>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</si>
  <si>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</si>
  <si>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</si>
  <si>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</si>
  <si>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</si>
  <si>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</si>
  <si>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</si>
  <si>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</si>
  <si>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</si>
  <si>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</si>
  <si>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</si>
  <si>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</si>
  <si>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</si>
  <si>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</si>
  <si>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</si>
  <si>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</si>
  <si>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</si>
  <si>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</si>
  <si>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</si>
  <si>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</si>
  <si>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</si>
  <si>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</si>
  <si>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</si>
  <si>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</si>
  <si>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</si>
  <si>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</si>
  <si>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</si>
  <si>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</si>
  <si>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</si>
  <si>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</si>
  <si>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</si>
  <si>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</si>
  <si>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</si>
  <si>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</si>
  <si>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</si>
  <si>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</si>
  <si>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</si>
  <si>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</si>
  <si>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</si>
  <si>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</si>
  <si>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</si>
  <si>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</si>
  <si>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</si>
  <si>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</si>
  <si>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</si>
  <si>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</si>
  <si>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</si>
  <si>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</si>
  <si>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</si>
  <si>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</si>
  <si>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</si>
  <si>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</si>
  <si>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</si>
  <si>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</si>
  <si>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</si>
  <si>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</si>
  <si>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</si>
  <si>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</si>
  <si>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</si>
  <si>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</si>
  <si>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</si>
  <si>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</si>
  <si>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</si>
  <si>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</si>
  <si>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</si>
  <si>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</si>
  <si>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</si>
  <si>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</si>
  <si>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</si>
  <si>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</si>
  <si>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</si>
  <si>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</si>
  <si>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</si>
  <si>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</si>
  <si>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</si>
  <si>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</si>
  <si>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</si>
  <si>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</si>
  <si>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</si>
  <si>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</si>
  <si>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</si>
  <si>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</si>
  <si>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</si>
  <si>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</si>
  <si>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</si>
  <si>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</si>
  <si>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</si>
  <si>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</si>
  <si>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</si>
  <si>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</si>
  <si>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</si>
  <si>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</si>
  <si>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</si>
  <si>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</si>
  <si>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</si>
  <si>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</si>
  <si>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</si>
  <si>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</si>
  <si>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</si>
  <si>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</si>
  <si>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</si>
  <si>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</si>
  <si>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</si>
  <si>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</si>
  <si>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</si>
  <si>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</si>
  <si>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</si>
  <si>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</si>
  <si>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</si>
  <si>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</si>
  <si>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</si>
  <si>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</si>
  <si>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</si>
  <si>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</si>
  <si>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</si>
  <si>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</si>
  <si>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</si>
  <si>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</si>
  <si>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</si>
  <si>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</si>
  <si>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</si>
  <si>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</si>
  <si>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</si>
  <si>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</si>
  <si>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</si>
  <si>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</si>
  <si>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</si>
  <si>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</si>
  <si>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</si>
  <si>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</si>
  <si>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</si>
  <si>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</si>
  <si>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</si>
  <si>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</si>
  <si>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</si>
  <si>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</si>
  <si>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</si>
  <si>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</si>
  <si>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</si>
  <si>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</si>
  <si>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</si>
  <si>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</si>
  <si>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</si>
  <si>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</si>
  <si>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</si>
  <si>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</si>
  <si>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</si>
  <si>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</si>
  <si>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</si>
  <si>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</si>
  <si>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</si>
  <si>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</si>
  <si>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</si>
  <si>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</si>
  <si>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</si>
  <si>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</si>
  <si>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</si>
  <si>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</si>
  <si>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</si>
  <si>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</si>
  <si>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</si>
  <si>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</si>
  <si>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</si>
  <si>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</si>
  <si>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</si>
  <si>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</si>
  <si>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</si>
  <si>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</si>
  <si>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</si>
  <si>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</si>
  <si>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</si>
  <si>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</si>
  <si>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</si>
  <si>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</si>
  <si>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</si>
  <si>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</si>
  <si>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</si>
  <si>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</si>
  <si>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</si>
  <si>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</si>
  <si>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</si>
  <si>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</si>
  <si>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</si>
  <si>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</si>
  <si>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</si>
  <si>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</si>
  <si>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</si>
  <si>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</si>
  <si>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</si>
  <si>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</si>
  <si>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</si>
  <si>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</si>
  <si>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</si>
  <si>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</si>
  <si>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</si>
  <si>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</si>
  <si>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</si>
  <si>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</si>
  <si>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</si>
  <si>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</si>
  <si>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</si>
  <si>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</si>
  <si>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</si>
  <si>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</si>
  <si>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</si>
  <si>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</si>
  <si>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</si>
  <si>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</si>
  <si>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</si>
  <si>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</si>
  <si>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</si>
  <si>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</si>
  <si>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</si>
  <si>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</si>
  <si>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</si>
  <si>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</si>
  <si>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</si>
  <si>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</si>
  <si>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</si>
  <si>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</si>
  <si>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</si>
  <si>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</si>
  <si>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</si>
  <si>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</si>
  <si>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</si>
  <si>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</si>
  <si>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</si>
  <si>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</si>
  <si>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</si>
  <si>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</si>
  <si>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</si>
  <si>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</si>
  <si>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</si>
  <si>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</si>
  <si>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</si>
  <si>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</si>
  <si>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</si>
  <si>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</si>
  <si>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</si>
  <si>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</si>
  <si>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</si>
  <si>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</si>
  <si>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</si>
  <si>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</si>
  <si>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</si>
  <si>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</si>
  <si>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</si>
  <si>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</si>
  <si>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</si>
  <si>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</si>
  <si>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</si>
  <si>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</si>
  <si>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</si>
  <si>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</si>
  <si>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</si>
  <si>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</si>
  <si>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</si>
  <si>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</si>
  <si>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</si>
  <si>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</si>
  <si>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</si>
  <si>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</si>
  <si>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</si>
  <si>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</si>
  <si>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</si>
  <si>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</si>
  <si>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</si>
  <si>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</si>
  <si>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</si>
  <si>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</si>
  <si>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</si>
  <si>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</si>
  <si>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</si>
  <si>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</si>
  <si>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</si>
  <si>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</si>
  <si>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</si>
  <si>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</si>
  <si>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</si>
  <si>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</si>
  <si>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</si>
  <si>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</si>
  <si>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</si>
  <si>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</si>
  <si>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</si>
  <si>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</si>
  <si>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</si>
  <si>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</si>
  <si>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</si>
  <si>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</si>
  <si>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</si>
  <si>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</si>
  <si>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</si>
  <si>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</si>
  <si>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</si>
  <si>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</si>
  <si>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</si>
  <si>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</si>
  <si>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</si>
  <si>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</si>
  <si>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</si>
  <si>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</si>
  <si>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</si>
  <si>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</si>
  <si>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</si>
  <si>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</si>
  <si>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</si>
  <si>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</si>
  <si>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</si>
  <si>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</si>
  <si>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</si>
  <si>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</si>
  <si>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</si>
  <si>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</si>
  <si>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</si>
  <si>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</si>
  <si>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</si>
  <si>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</si>
  <si>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</si>
  <si>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</si>
  <si>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</si>
  <si>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</si>
  <si>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</si>
  <si>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</si>
  <si>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</si>
  <si>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</si>
  <si>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</si>
  <si>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</si>
  <si>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</si>
  <si>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</si>
  <si>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</si>
  <si>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</si>
  <si>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</si>
  <si>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</si>
  <si>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</si>
  <si>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</si>
  <si>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</si>
  <si>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</si>
  <si>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</si>
  <si>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</si>
  <si>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</si>
  <si>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</si>
  <si>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</si>
  <si>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</si>
  <si>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</si>
  <si>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</si>
  <si>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</si>
  <si>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</si>
  <si>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</si>
  <si>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</si>
  <si>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</si>
  <si>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</si>
  <si>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</si>
  <si>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</si>
  <si>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</si>
  <si>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</si>
  <si>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</si>
  <si>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</si>
  <si>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</si>
  <si>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</si>
  <si>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</si>
  <si>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</si>
  <si>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</si>
  <si>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</si>
  <si>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</si>
  <si>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</si>
  <si>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</si>
  <si>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</si>
  <si>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</si>
  <si>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</si>
  <si>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</si>
  <si>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</si>
  <si>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</si>
  <si>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</si>
  <si>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</si>
  <si>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</si>
  <si>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</si>
  <si>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</si>
  <si>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</si>
  <si>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</si>
  <si>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</si>
  <si>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</si>
  <si>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</si>
  <si>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</si>
  <si>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</si>
  <si>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</si>
  <si>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</si>
  <si>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</si>
  <si>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</si>
  <si>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</si>
  <si>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</si>
  <si>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</si>
  <si>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</si>
  <si>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</si>
  <si>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</si>
  <si>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</si>
  <si>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</si>
  <si>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</si>
  <si>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</si>
  <si>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</si>
  <si>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</si>
  <si>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</si>
  <si>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</si>
  <si>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</si>
  <si>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</si>
  <si>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</si>
  <si>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</si>
  <si>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</si>
  <si>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</si>
  <si>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</si>
  <si>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</si>
  <si>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</si>
  <si>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</si>
  <si>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</si>
  <si>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</si>
  <si>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</si>
  <si>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</si>
  <si>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</si>
  <si>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</si>
  <si>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</si>
  <si>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</si>
  <si>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</si>
  <si>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</si>
  <si>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</si>
  <si>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</si>
  <si>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</si>
  <si>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</si>
  <si>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</si>
  <si>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</si>
  <si>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</si>
  <si>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</si>
  <si>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</si>
  <si>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</si>
  <si>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</si>
  <si>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</si>
  <si>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</si>
  <si>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</si>
  <si>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</si>
  <si>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</si>
  <si>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</si>
  <si>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</si>
  <si>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</si>
  <si>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</si>
  <si>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</si>
  <si>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</si>
  <si>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</si>
  <si>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</si>
  <si>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</si>
  <si>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</si>
  <si>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</si>
  <si>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</si>
  <si>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</si>
  <si>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</si>
  <si>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</si>
  <si>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</si>
  <si>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</si>
  <si>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</si>
  <si>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</si>
  <si>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</si>
  <si>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</si>
  <si>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</si>
  <si>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</si>
  <si>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</si>
  <si>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</si>
  <si>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</si>
  <si>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</si>
  <si>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</si>
  <si>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</si>
  <si>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</si>
  <si>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</si>
  <si>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</si>
  <si>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</si>
  <si>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</si>
  <si>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</si>
  <si>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</si>
  <si>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</si>
  <si>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</si>
  <si>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</si>
  <si>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</si>
  <si>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</si>
  <si>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</si>
  <si>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</si>
  <si>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</si>
  <si>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</si>
  <si>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</si>
  <si>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</si>
  <si>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</si>
  <si>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</si>
  <si>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</si>
  <si>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</si>
  <si>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</si>
  <si>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</si>
  <si>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</si>
  <si>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</si>
  <si>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</si>
  <si>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</si>
  <si>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</si>
  <si>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</si>
  <si>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</si>
  <si>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</si>
  <si>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</si>
  <si>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</si>
  <si>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</si>
  <si>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</si>
  <si>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</si>
  <si>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</si>
  <si>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</si>
  <si>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</si>
  <si>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</si>
  <si>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</si>
  <si>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</si>
  <si>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</si>
  <si>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</si>
  <si>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</si>
  <si>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</si>
  <si>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</si>
  <si>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</si>
  <si>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</si>
  <si>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</si>
  <si>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</si>
  <si>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</si>
  <si>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</si>
  <si>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</si>
  <si>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</si>
  <si>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</si>
  <si>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</si>
  <si>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</si>
  <si>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</si>
  <si>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</si>
  <si>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</si>
  <si>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</si>
  <si>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</si>
  <si>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</si>
  <si>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</si>
  <si>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</si>
  <si>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</si>
  <si>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</si>
  <si>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</si>
  <si>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</si>
  <si>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</si>
  <si>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</si>
  <si>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</si>
  <si>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</si>
  <si>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</si>
  <si>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</si>
  <si>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</si>
  <si>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</si>
  <si>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</si>
  <si>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</si>
  <si>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</si>
  <si>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</si>
  <si>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</si>
  <si>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</si>
  <si>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</si>
  <si>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</si>
  <si>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</si>
  <si>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</si>
  <si>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</si>
  <si>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</si>
  <si>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</si>
  <si>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</si>
  <si>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</si>
  <si>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</si>
  <si>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</si>
  <si>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</si>
  <si>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</si>
  <si>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</si>
  <si>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</si>
  <si>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</si>
  <si>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</si>
  <si>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</si>
  <si>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</si>
  <si>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</si>
  <si>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</si>
  <si>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</si>
  <si>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</si>
  <si>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</si>
  <si>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</si>
  <si>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</si>
  <si>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</si>
  <si>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</si>
  <si>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</si>
  <si>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</si>
  <si>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</si>
  <si>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</si>
  <si>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</si>
  <si>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</si>
  <si>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</si>
  <si>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</si>
  <si>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</si>
  <si>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</si>
  <si>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</si>
  <si>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</si>
  <si>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</si>
  <si>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</si>
  <si>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</si>
  <si>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</si>
  <si>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</si>
  <si>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</si>
  <si>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</si>
  <si>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</si>
  <si>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</si>
  <si>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</si>
  <si>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</si>
  <si>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</si>
  <si>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</si>
  <si>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</si>
  <si>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</si>
  <si>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</si>
  <si>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</si>
  <si>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</si>
  <si>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</si>
  <si>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</si>
  <si>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</si>
  <si>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</si>
  <si>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</si>
  <si>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</si>
  <si>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</si>
  <si>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</si>
  <si>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</si>
  <si>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</si>
  <si>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</si>
  <si>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</si>
  <si>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</si>
  <si>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</si>
  <si>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</si>
  <si>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</si>
  <si>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</si>
  <si>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</si>
  <si>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</si>
  <si>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</si>
  <si>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</si>
  <si>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</si>
  <si>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</si>
  <si>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</si>
  <si>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</si>
  <si>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</si>
  <si>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</si>
  <si>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</si>
  <si>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</si>
  <si>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</si>
  <si>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</si>
  <si>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</si>
  <si>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</si>
  <si>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</si>
  <si>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</si>
  <si>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</si>
  <si>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</si>
  <si>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</si>
  <si>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</si>
  <si>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</si>
  <si>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</si>
  <si>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</si>
  <si>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</si>
  <si>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</si>
  <si>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</si>
  <si>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</si>
  <si>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</si>
  <si>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</si>
  <si>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</si>
  <si>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</si>
  <si>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</si>
  <si>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</si>
  <si>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</si>
  <si>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</si>
  <si>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</si>
  <si>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</si>
  <si>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</si>
  <si>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</si>
  <si>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</si>
  <si>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</si>
  <si>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</si>
  <si>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</si>
  <si>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</si>
  <si>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</si>
  <si>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</si>
  <si>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</si>
  <si>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</si>
  <si>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</si>
  <si>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</si>
  <si>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</si>
  <si>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</si>
  <si>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</si>
  <si>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</si>
  <si>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</si>
  <si>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</si>
  <si>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</si>
  <si>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</si>
  <si>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</si>
  <si>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</si>
  <si>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</si>
  <si>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</si>
  <si>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</si>
  <si>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</si>
  <si>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</si>
  <si>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</si>
  <si>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</si>
  <si>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</si>
  <si>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</si>
  <si>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</si>
  <si>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</si>
  <si>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</si>
  <si>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</si>
  <si>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</si>
  <si>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</si>
  <si>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</si>
  <si>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</si>
  <si>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</si>
  <si>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</si>
  <si>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</si>
  <si>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</si>
  <si>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</si>
  <si>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</si>
  <si>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</si>
  <si>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</si>
  <si>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</si>
  <si>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</si>
  <si>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</si>
  <si>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</si>
  <si>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</si>
  <si>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</si>
  <si>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</si>
  <si>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</si>
  <si>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</si>
  <si>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</si>
  <si>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</si>
  <si>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</si>
  <si>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</si>
  <si>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</si>
  <si>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</si>
  <si>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</si>
  <si>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</si>
  <si>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</si>
  <si>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</si>
  <si>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</si>
  <si>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</si>
  <si>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</si>
  <si>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</si>
  <si>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</si>
  <si>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</si>
  <si>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</si>
  <si>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</si>
  <si>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</si>
  <si>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</si>
  <si>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</si>
  <si>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</si>
  <si>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</si>
  <si>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</si>
  <si>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</si>
  <si>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</si>
  <si>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</si>
  <si>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</si>
  <si>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</si>
  <si>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</si>
  <si>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</si>
  <si>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</si>
  <si>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</si>
  <si>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</si>
  <si>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</si>
  <si>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</si>
  <si>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</si>
  <si>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</si>
  <si>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</si>
  <si>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</si>
  <si>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</si>
  <si>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</si>
  <si>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</si>
  <si>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</si>
  <si>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</si>
  <si>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</si>
  <si>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</si>
  <si>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</si>
  <si>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</si>
  <si>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</si>
  <si>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</si>
  <si>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</si>
  <si>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</si>
  <si>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</si>
  <si>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</si>
  <si>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</si>
  <si>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</si>
  <si>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</si>
  <si>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</si>
  <si>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</si>
  <si>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</si>
  <si>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</si>
  <si>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</si>
  <si>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</si>
  <si>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</si>
  <si>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</si>
  <si>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</si>
  <si>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</si>
  <si>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</si>
  <si>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</si>
  <si>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</si>
  <si>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</si>
  <si>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</si>
  <si>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</si>
  <si>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</si>
  <si>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</si>
  <si>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</si>
  <si>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</si>
  <si>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</si>
  <si>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</si>
  <si>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</si>
  <si>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</si>
  <si>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</si>
  <si>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</si>
  <si>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</si>
  <si>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</si>
  <si>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</si>
  <si>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</si>
  <si>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</si>
  <si>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</si>
  <si>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</si>
  <si>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</si>
  <si>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</si>
  <si>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</si>
  <si>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</si>
  <si>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</si>
  <si>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</si>
  <si>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</si>
  <si>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</si>
  <si>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</si>
  <si>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</si>
  <si>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</si>
  <si>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</si>
  <si>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</si>
  <si>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</si>
  <si>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</si>
  <si>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</si>
  <si>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</si>
  <si>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</si>
  <si>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</si>
  <si>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</si>
  <si>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</si>
  <si>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</si>
  <si>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</si>
  <si>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</si>
  <si>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</si>
  <si>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</si>
  <si>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</si>
  <si>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</si>
  <si>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</si>
  <si>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</si>
  <si>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</si>
  <si>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</si>
  <si>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</si>
  <si>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</si>
  <si>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</si>
  <si>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</si>
  <si>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</si>
  <si>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</si>
  <si>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</si>
  <si>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</si>
  <si>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</si>
  <si>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</si>
  <si>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</si>
  <si>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</si>
  <si>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</si>
  <si>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</si>
  <si>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</si>
  <si>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</si>
  <si>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</si>
  <si>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</si>
  <si>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</si>
  <si>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</si>
  <si>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</si>
  <si>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</si>
  <si>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</si>
  <si>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</si>
  <si>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</si>
  <si>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</si>
  <si>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</si>
  <si>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</si>
  <si>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</si>
  <si>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</si>
  <si>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</si>
  <si>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</si>
  <si>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</si>
  <si>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</si>
  <si>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</si>
  <si>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</si>
  <si>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</si>
  <si>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</si>
  <si>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</si>
  <si>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</si>
  <si>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</si>
  <si>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</si>
  <si>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</si>
  <si>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</si>
  <si>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</si>
  <si>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</si>
  <si>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</si>
  <si>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</si>
  <si>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</si>
  <si>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</si>
  <si>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</si>
  <si>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</si>
  <si>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</si>
  <si>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</si>
  <si>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</si>
  <si>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</si>
  <si>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</si>
  <si>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</si>
  <si>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</si>
  <si>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</si>
  <si>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</si>
  <si>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</si>
  <si>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</si>
  <si>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</si>
  <si>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</si>
  <si>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</si>
  <si>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</si>
  <si>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</si>
  <si>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</si>
  <si>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</si>
  <si>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</si>
  <si>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</si>
  <si>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</si>
  <si>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</si>
  <si>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</si>
  <si>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</si>
  <si>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</si>
  <si>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</si>
  <si>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</si>
  <si>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</si>
  <si>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</si>
  <si>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</si>
  <si>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</si>
  <si>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</si>
  <si>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</si>
  <si>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</si>
  <si>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</si>
  <si>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</si>
  <si>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</si>
  <si>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</si>
  <si>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</si>
  <si>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</si>
  <si>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</si>
  <si>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</si>
  <si>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</si>
  <si>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</si>
  <si>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</si>
  <si>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</si>
  <si>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</si>
  <si>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</si>
  <si>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</si>
  <si>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</si>
  <si>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</si>
  <si>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</si>
  <si>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</si>
  <si>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</si>
  <si>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</si>
  <si>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</si>
  <si>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</si>
  <si>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</si>
  <si>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</si>
  <si>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</si>
  <si>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</si>
  <si>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</si>
  <si>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</si>
  <si>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</si>
  <si>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</si>
  <si>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</si>
  <si>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</si>
  <si>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</si>
  <si>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</si>
  <si>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</si>
  <si>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</si>
  <si>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</si>
  <si>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</si>
  <si>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</si>
  <si>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</si>
  <si>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</si>
  <si>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</si>
  <si>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</si>
  <si>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</si>
  <si>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</si>
  <si>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</si>
  <si>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</si>
  <si>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</si>
  <si>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</si>
  <si>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</si>
  <si>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</si>
  <si>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</si>
  <si>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</si>
  <si>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</si>
  <si>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</si>
  <si>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</si>
  <si>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</si>
  <si>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</si>
  <si>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</si>
  <si>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</si>
  <si>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</si>
  <si>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</si>
  <si>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</si>
  <si>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</si>
  <si>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</si>
  <si>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</si>
  <si>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</si>
  <si>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</si>
  <si>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</si>
  <si>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</si>
  <si>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</si>
  <si>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</si>
  <si>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</si>
  <si>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</si>
  <si>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</si>
  <si>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</si>
  <si>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</si>
  <si>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</si>
  <si>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</si>
  <si>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</si>
  <si>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</si>
  <si>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</si>
  <si>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</si>
  <si>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</si>
  <si>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</si>
  <si>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</si>
  <si>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</si>
  <si>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</si>
  <si>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</si>
  <si>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</si>
  <si>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</si>
  <si>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</si>
  <si>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</si>
  <si>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</si>
  <si>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</si>
  <si>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</si>
  <si>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</si>
  <si>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</si>
  <si>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</si>
  <si>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</si>
  <si>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</si>
  <si>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</si>
  <si>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</si>
  <si>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</si>
  <si>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</si>
  <si>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</si>
  <si>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</si>
  <si>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</si>
  <si>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</si>
  <si>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</si>
  <si>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</si>
  <si>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</si>
  <si>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</si>
  <si>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</si>
  <si>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</si>
  <si>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</si>
  <si>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</si>
  <si>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</si>
  <si>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</si>
  <si>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</si>
  <si>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</si>
  <si>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</si>
  <si>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</si>
  <si>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</si>
  <si>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</si>
  <si>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</si>
  <si>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</si>
  <si>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</si>
  <si>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</si>
  <si>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</si>
  <si>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</si>
  <si>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</si>
  <si>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</si>
  <si>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</si>
  <si>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</si>
  <si>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</si>
  <si>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</si>
  <si>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</si>
  <si>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</si>
  <si>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</si>
  <si>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</si>
  <si>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</si>
  <si>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</si>
  <si>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</si>
  <si>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</si>
  <si>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</si>
  <si>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</si>
  <si>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</si>
  <si>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</si>
  <si>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</si>
  <si>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</si>
  <si>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</si>
  <si>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</si>
  <si>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</si>
  <si>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</si>
  <si>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</si>
  <si>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</si>
  <si>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</si>
  <si>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</si>
  <si>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</si>
  <si>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</si>
  <si>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</si>
  <si>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</si>
  <si>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</si>
  <si>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</si>
  <si>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</si>
  <si>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</si>
  <si>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</si>
  <si>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</si>
  <si>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</si>
  <si>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</si>
  <si>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</si>
  <si>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</si>
  <si>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</si>
  <si>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</si>
  <si>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</si>
  <si>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</si>
  <si>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</si>
  <si>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</si>
  <si>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</si>
  <si>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</si>
  <si>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</si>
  <si>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</si>
  <si>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</si>
  <si>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</si>
  <si>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</si>
  <si>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</si>
  <si>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</si>
  <si>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</si>
  <si>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</si>
  <si>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</si>
  <si>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</si>
  <si>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</si>
  <si>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</si>
  <si>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</si>
  <si>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</si>
  <si>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</si>
  <si>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</si>
  <si>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</si>
  <si>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</si>
  <si>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</si>
  <si>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</si>
  <si>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</si>
  <si>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</si>
  <si>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</si>
  <si>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</si>
  <si>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</si>
  <si>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</si>
  <si>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</si>
  <si>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</si>
  <si>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</si>
  <si>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</si>
  <si>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</si>
  <si>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</si>
  <si>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</si>
  <si>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</si>
  <si>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</si>
  <si>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</si>
  <si>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</si>
  <si>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</si>
  <si>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</si>
  <si>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</si>
  <si>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</si>
  <si>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</si>
  <si>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</si>
  <si>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</si>
  <si>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</si>
  <si>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</si>
  <si>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</si>
  <si>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</si>
  <si>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</si>
  <si>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</si>
  <si>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</si>
  <si>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</si>
  <si>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</si>
  <si>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</si>
  <si>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</si>
  <si>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</si>
  <si>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</si>
  <si>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</si>
  <si>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</si>
  <si>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</si>
  <si>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</si>
  <si>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</si>
  <si>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</si>
  <si>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</si>
  <si>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</si>
  <si>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</si>
  <si>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</si>
  <si>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</si>
  <si>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</si>
  <si>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</si>
  <si>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</si>
  <si>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</si>
  <si>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</si>
  <si>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</si>
  <si>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</si>
  <si>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</si>
  <si>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</si>
  <si>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</si>
  <si>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</si>
  <si>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</si>
  <si>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</si>
  <si>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</si>
  <si>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</si>
  <si>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</si>
  <si>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</si>
  <si>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</si>
  <si>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</si>
  <si>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</si>
  <si>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</si>
  <si>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</si>
  <si>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</si>
  <si>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</si>
  <si>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</si>
  <si>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</si>
  <si>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</si>
  <si>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</si>
  <si>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</si>
  <si>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</si>
  <si>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</si>
  <si>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</si>
  <si>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</si>
  <si>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</si>
  <si>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</si>
  <si>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</si>
  <si>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</si>
  <si>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</si>
  <si>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</si>
  <si>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</si>
  <si>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</si>
  <si>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</si>
  <si>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</si>
  <si>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</si>
  <si>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</si>
  <si>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</si>
  <si>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</si>
  <si>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</si>
  <si>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</si>
  <si>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</si>
  <si>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</si>
  <si>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</si>
  <si>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</si>
  <si>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</si>
  <si>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</si>
  <si>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</si>
  <si>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</si>
  <si>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</si>
  <si>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</si>
  <si>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</si>
  <si>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</si>
  <si>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</si>
  <si>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</si>
  <si>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</si>
  <si>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</si>
  <si>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</si>
  <si>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</si>
  <si>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</si>
  <si>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H.2A10</t>
  </si>
  <si>
    <t>H.2A11</t>
  </si>
  <si>
    <t>H.2A12</t>
  </si>
  <si>
    <t>H.701</t>
  </si>
  <si>
    <t>H.702</t>
  </si>
  <si>
    <t>H.703</t>
  </si>
  <si>
    <t>H.704</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</si>
  <si>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</si>
  <si>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</si>
  <si>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</si>
  <si>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</si>
  <si>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</si>
  <si>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</si>
  <si>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</si>
  <si>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</si>
  <si>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</si>
  <si>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</si>
  <si>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</si>
  <si>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</si>
  <si>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</si>
  <si>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</si>
  <si>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</si>
  <si>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</si>
  <si>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</si>
  <si>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</si>
  <si>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</si>
  <si>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</si>
  <si>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</si>
  <si>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</si>
  <si>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</si>
  <si>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</si>
  <si>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</si>
  <si>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</si>
  <si>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</si>
  <si>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</si>
  <si>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</si>
  <si>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</si>
  <si>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</si>
  <si>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</si>
  <si>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</si>
  <si>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</si>
  <si>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</si>
  <si>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</si>
  <si>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</si>
  <si>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</si>
  <si>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</si>
  <si>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</si>
  <si>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</si>
  <si>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</si>
  <si>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</si>
  <si>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</si>
  <si>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</si>
  <si>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</si>
  <si>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</si>
  <si>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</si>
  <si>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</si>
  <si>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</si>
  <si>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</si>
  <si>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</si>
  <si>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</si>
  <si>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</si>
  <si>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</si>
  <si>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</si>
  <si>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</si>
  <si>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</si>
  <si>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</si>
  <si>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</si>
  <si>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</si>
  <si>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</si>
  <si>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</si>
  <si>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</si>
  <si>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</si>
  <si>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</si>
  <si>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</si>
  <si>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</si>
  <si>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</si>
  <si>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</si>
  <si>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</si>
  <si>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</si>
  <si>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</si>
  <si>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</si>
  <si>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</si>
  <si>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</si>
  <si>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</si>
  <si>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</si>
  <si>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</si>
  <si>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</si>
  <si>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</si>
  <si>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</si>
  <si>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</si>
  <si>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</si>
  <si>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</si>
  <si>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</si>
  <si>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</si>
  <si>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</si>
  <si>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</si>
  <si>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</si>
  <si>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</si>
  <si>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</si>
  <si>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</si>
  <si>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</si>
  <si>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</si>
  <si>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</si>
  <si>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</si>
  <si>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</si>
  <si>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</si>
  <si>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</si>
  <si>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</si>
  <si>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</si>
  <si>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</si>
  <si>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</si>
  <si>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</si>
  <si>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</si>
  <si>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</si>
  <si>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</si>
  <si>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</si>
  <si>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</si>
  <si>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</si>
  <si>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</si>
  <si>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</si>
  <si>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</si>
  <si>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</si>
  <si>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</si>
  <si>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</si>
  <si>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</si>
  <si>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</si>
  <si>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</si>
  <si>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</si>
  <si>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Colby</t>
  </si>
  <si>
    <t>Stoever</t>
  </si>
  <si>
    <t xml:space="preserve">Executuve Director </t>
  </si>
  <si>
    <t>Institutional Research</t>
  </si>
  <si>
    <t>Houston</t>
  </si>
  <si>
    <t>Texas</t>
  </si>
  <si>
    <t xml:space="preserve"> 77204-0903 </t>
  </si>
  <si>
    <t>Technology Bridge 3, Suite 270</t>
  </si>
  <si>
    <t>5000 Gulf Freeway</t>
  </si>
  <si>
    <t>United States</t>
  </si>
  <si>
    <t>713-743-4524</t>
  </si>
  <si>
    <t>cjstoeve@central.uh.edu</t>
  </si>
  <si>
    <t>Yes</t>
  </si>
  <si>
    <t>X</t>
  </si>
  <si>
    <t xml:space="preserve">University of Houston </t>
  </si>
  <si>
    <t>4302 University Drive</t>
  </si>
  <si>
    <t>4434 University Drive</t>
  </si>
  <si>
    <t>77204-2023</t>
  </si>
  <si>
    <t>admissions@uh.edu</t>
  </si>
  <si>
    <t>https://www.uh.edu/undergraduate-admissions/apply/</t>
  </si>
  <si>
    <t>https://www.uh.edu/ir/reports/common-data-sets/</t>
  </si>
  <si>
    <t>https://www.uh.edu/csi/</t>
  </si>
  <si>
    <t>Option 4</t>
  </si>
  <si>
    <t>713-743-1010</t>
  </si>
  <si>
    <t>Check here if your institution's 2026-2027 academic year costs of attendance are not available at this time and provide an approximate date (i.e., month/day) when your institution's final 2026-2027 academic year costs of attendance will be available:</t>
  </si>
  <si>
    <t>Provide 2026-2027 academic year costs of attendance for the following categories that are applicable to your institution.</t>
  </si>
  <si>
    <t>Calculate the percentage of the Fall 2024 entering cohort who remained enrolled on the official census date.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</si>
  <si>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</si>
  <si>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other (explain): We have selective admission for all applicants.</t>
  </si>
  <si>
    <t xml:space="preserve">Yes  </t>
  </si>
  <si>
    <t>We are test-optional. Applicants can determine whether their test score will or will not be used in their evaluation.</t>
  </si>
  <si>
    <t>Texas Success Initiative (TSI) exam</t>
  </si>
  <si>
    <t>Units</t>
  </si>
  <si>
    <t>https://www.uh.edu/undergraduate-admissions/apply/transfer/transferring-credit/</t>
  </si>
  <si>
    <t xml:space="preserve">Yes </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</si>
  <si>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</si>
  <si>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https://www.uh.edu/financial/net-price-calculator/index.php</t>
  </si>
  <si>
    <t>(713) 743-1000</t>
  </si>
  <si>
    <t>www.uh.edu</t>
  </si>
  <si>
    <t>Curriculum components include American History, Government and Language, Philosophy and Culture.</t>
  </si>
  <si>
    <t xml:space="prese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</si>
</sst>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0"/>
      <color theme="10"/>
      <name val="Arial"/>
      <family val="2"/>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bgColor indexed="64"/>
      </patternFill>
    </fill>
  </fills>
  <borders count="33">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83">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 fillId="0" borderId="2" xfId="2" applyBorder="1" applyAlignment="1">
      <alignment horizontal="left" vertical="center" wrapText="1"/>
    </xf>
    <xf numFmtId="169" fontId="5" fillId="0" borderId="0" xfId="5" applyNumberFormat="1" applyFont="1" applyAlignment="1">
      <alignment vertical="center"/>
    </xf>
    <xf numFmtId="169" fontId="24" fillId="5" borderId="2" xfId="5" applyNumberFormat="1" applyFont="1" applyFill="1" applyBorder="1" applyAlignment="1">
      <alignment horizontal="center" vertical="center" wrapText="1"/>
    </xf>
    <xf numFmtId="169" fontId="23" fillId="0" borderId="30" xfId="1" applyNumberFormat="1" applyFont="1" applyBorder="1" applyAlignment="1">
      <alignment vertical="center" wrapText="1"/>
    </xf>
    <xf numFmtId="169" fontId="5" fillId="0" borderId="2" xfId="1" applyNumberFormat="1" applyFont="1" applyBorder="1" applyAlignment="1">
      <alignment horizontal="center" vertical="center"/>
    </xf>
    <xf numFmtId="169" fontId="24" fillId="0" borderId="2" xfId="1" applyNumberFormat="1" applyFont="1" applyBorder="1" applyAlignment="1">
      <alignment horizontal="center" vertical="center"/>
    </xf>
    <xf numFmtId="169" fontId="23" fillId="0" borderId="0" xfId="5" applyNumberFormat="1" applyFont="1" applyAlignment="1">
      <alignment vertical="center"/>
    </xf>
    <xf numFmtId="0" fontId="24" fillId="11" borderId="0" xfId="5" applyFont="1" applyFill="1" applyAlignment="1">
      <alignment horizontal="left" vertical="center"/>
    </xf>
    <xf numFmtId="0" fontId="5" fillId="11" borderId="9" xfId="5" applyFont="1" applyFill="1" applyBorder="1" applyAlignment="1">
      <alignment vertical="center" wrapText="1"/>
    </xf>
    <xf numFmtId="9" fontId="5" fillId="11" borderId="2" xfId="5" applyNumberFormat="1" applyFont="1" applyFill="1" applyBorder="1" applyAlignment="1">
      <alignment horizontal="center" vertical="center"/>
    </xf>
    <xf numFmtId="0" fontId="23" fillId="11" borderId="0" xfId="5" applyFont="1" applyFill="1" applyAlignment="1">
      <alignment vertical="center"/>
    </xf>
    <xf numFmtId="0" fontId="5" fillId="11" borderId="0" xfId="5" applyFont="1" applyFill="1" applyAlignment="1">
      <alignment vertical="center"/>
    </xf>
    <xf numFmtId="0" fontId="3" fillId="11" borderId="0" xfId="5" applyFill="1" applyAlignment="1">
      <alignment vertical="center"/>
    </xf>
    <xf numFmtId="0" fontId="5" fillId="11" borderId="0" xfId="0" applyFont="1" applyFill="1" applyAlignment="1">
      <alignment vertical="center"/>
    </xf>
    <xf numFmtId="0" fontId="23" fillId="11" borderId="0" xfId="4" applyFont="1" applyFill="1" applyAlignment="1">
      <alignment vertical="center"/>
    </xf>
    <xf numFmtId="9" fontId="23" fillId="11" borderId="0" xfId="1" applyFont="1" applyFill="1" applyAlignment="1">
      <alignment vertical="center"/>
    </xf>
    <xf numFmtId="1" fontId="5" fillId="11" borderId="2" xfId="5" applyNumberFormat="1" applyFont="1" applyFill="1" applyBorder="1" applyAlignment="1">
      <alignment horizontal="center" vertical="center"/>
    </xf>
    <xf numFmtId="3" fontId="5" fillId="0" borderId="2" xfId="5" applyNumberFormat="1" applyFont="1" applyBorder="1" applyAlignment="1">
      <alignment horizontal="right" vertical="center"/>
    </xf>
    <xf numFmtId="3" fontId="5" fillId="0" borderId="2" xfId="5" applyNumberFormat="1" applyFont="1" applyBorder="1" applyAlignment="1">
      <alignment horizontal="center" vertical="center"/>
    </xf>
    <xf numFmtId="3" fontId="22" fillId="0" borderId="12" xfId="5" applyNumberFormat="1" applyFont="1" applyBorder="1" applyAlignment="1">
      <alignment vertical="center"/>
    </xf>
    <xf numFmtId="3" fontId="5" fillId="7" borderId="2" xfId="5" applyNumberFormat="1" applyFont="1" applyFill="1" applyBorder="1" applyAlignment="1">
      <alignment horizontal="center" vertical="center"/>
    </xf>
    <xf numFmtId="9" fontId="23" fillId="0" borderId="2" xfId="5" applyNumberFormat="1" applyFont="1" applyBorder="1" applyAlignment="1">
      <alignment horizontal="left" vertical="center"/>
    </xf>
    <xf numFmtId="169" fontId="5" fillId="0" borderId="2" xfId="5" applyNumberFormat="1" applyFont="1" applyBorder="1" applyAlignment="1">
      <alignment horizontal="right" vertical="center"/>
    </xf>
    <xf numFmtId="169" fontId="5" fillId="0" borderId="2" xfId="5" applyNumberFormat="1" applyFont="1" applyBorder="1" applyAlignment="1">
      <alignment horizontal="center" vertical="center"/>
    </xf>
    <xf numFmtId="169" fontId="5" fillId="0" borderId="7" xfId="5" applyNumberFormat="1" applyFont="1" applyBorder="1" applyAlignment="1">
      <alignment horizontal="right" vertical="center"/>
    </xf>
    <xf numFmtId="169" fontId="5" fillId="0" borderId="4" xfId="5" applyNumberFormat="1" applyFont="1" applyBorder="1" applyAlignment="1">
      <alignment horizontal="right" vertical="center"/>
    </xf>
    <xf numFmtId="169" fontId="22" fillId="0" borderId="12" xfId="1" applyNumberFormat="1" applyFont="1" applyBorder="1" applyAlignment="1">
      <alignment vertical="center"/>
    </xf>
    <xf numFmtId="169" fontId="5" fillId="0" borderId="4" xfId="5" applyNumberFormat="1" applyFont="1" applyBorder="1" applyAlignment="1">
      <alignment vertical="center"/>
    </xf>
    <xf numFmtId="169" fontId="22" fillId="0" borderId="11" xfId="1" applyNumberFormat="1" applyFont="1" applyBorder="1" applyAlignment="1">
      <alignment vertical="center"/>
    </xf>
    <xf numFmtId="169" fontId="22" fillId="0" borderId="8" xfId="1" applyNumberFormat="1" applyFont="1" applyBorder="1" applyAlignment="1">
      <alignment vertical="center"/>
    </xf>
    <xf numFmtId="169" fontId="22" fillId="0" borderId="4" xfId="1" applyNumberFormat="1" applyFont="1" applyBorder="1" applyAlignment="1">
      <alignment vertical="center"/>
    </xf>
    <xf numFmtId="14" fontId="5" fillId="0" borderId="5" xfId="5" applyNumberFormat="1" applyFont="1" applyBorder="1" applyAlignment="1">
      <alignment horizontal="center" vertical="center"/>
    </xf>
    <xf numFmtId="169" fontId="5" fillId="0" borderId="10" xfId="5" applyNumberFormat="1" applyFont="1" applyBorder="1" applyAlignment="1">
      <alignment horizontal="center" vertical="center" wrapText="1"/>
    </xf>
    <xf numFmtId="0" fontId="23" fillId="0" borderId="32" xfId="5" applyFont="1" applyBorder="1" applyAlignment="1">
      <alignment vertical="center"/>
    </xf>
    <xf numFmtId="9" fontId="5" fillId="0" borderId="4" xfId="5" applyNumberFormat="1" applyFont="1" applyBorder="1" applyAlignment="1">
      <alignment horizontal="center" vertical="center"/>
    </xf>
    <xf numFmtId="3" fontId="37" fillId="0" borderId="2" xfId="5" applyNumberFormat="1" applyFont="1" applyBorder="1" applyAlignment="1">
      <alignment horizontal="center" vertical="center"/>
    </xf>
    <xf numFmtId="5" fontId="5" fillId="0" borderId="2" xfId="5" applyNumberFormat="1" applyFont="1" applyBorder="1" applyAlignment="1">
      <alignment horizontal="center" vertical="center"/>
    </xf>
    <xf numFmtId="166" fontId="24" fillId="0" borderId="2" xfId="5" applyNumberFormat="1" applyFont="1" applyBorder="1" applyAlignment="1">
      <alignment horizontal="center" vertical="center"/>
    </xf>
    <xf numFmtId="166" fontId="5" fillId="0" borderId="2" xfId="5" applyNumberFormat="1" applyFont="1" applyBorder="1" applyAlignment="1">
      <alignment horizontal="center" vertical="center"/>
    </xf>
    <xf numFmtId="166" fontId="5" fillId="0" borderId="12" xfId="5" applyNumberFormat="1" applyFont="1" applyBorder="1" applyAlignment="1">
      <alignment horizontal="center" vertical="center"/>
    </xf>
    <xf numFmtId="0" fontId="5" fillId="0" borderId="2" xfId="0" applyFont="1" applyBorder="1" applyAlignment="1">
      <alignment horizontal="center" vertical="center"/>
    </xf>
    <xf numFmtId="0" fontId="59" fillId="0" borderId="4" xfId="2" applyFont="1" applyBorder="1" applyAlignment="1">
      <alignment vertical="center"/>
    </xf>
    <xf numFmtId="0" fontId="23" fillId="0" borderId="0" xfId="4" applyFont="1" applyAlignment="1">
      <alignment horizontal="left" vertical="center"/>
    </xf>
    <xf numFmtId="0" fontId="59" fillId="0" borderId="2" xfId="2" applyFont="1" applyBorder="1" applyAlignment="1">
      <alignment horizontal="lef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2" fillId="0" borderId="5" xfId="2" applyBorder="1" applyAlignment="1">
      <alignment horizontal="center"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dmissions@uh.edu" TargetMode="External"/><Relationship Id="rId7" Type="http://schemas.openxmlformats.org/officeDocument/2006/relationships/printerSettings" Target="../printerSettings/printerSettings1.bin"/><Relationship Id="rId2" Type="http://schemas.openxmlformats.org/officeDocument/2006/relationships/hyperlink" Target="http://www.uh.edu/" TargetMode="External"/><Relationship Id="rId1" Type="http://schemas.openxmlformats.org/officeDocument/2006/relationships/hyperlink" Target="mailto:cjstoeve@central.uh.edu" TargetMode="External"/><Relationship Id="rId6" Type="http://schemas.openxmlformats.org/officeDocument/2006/relationships/hyperlink" Target="https://www.uh.edu/csi/" TargetMode="External"/><Relationship Id="rId5" Type="http://schemas.openxmlformats.org/officeDocument/2006/relationships/hyperlink" Target="https://www.uh.edu/ir/reports/common-data-sets/" TargetMode="External"/><Relationship Id="rId4" Type="http://schemas.openxmlformats.org/officeDocument/2006/relationships/hyperlink" Target="https://www.uh.edu/undergraduate-admissions/appl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h.edu/undergraduate-admissions/apply/transfer/transferring-credi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h.edu/financial/net-price-calculator/index.ph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abSelected="1" workbookViewId="0">
      <selection activeCell="A3" sqref="A3"/>
    </sheetView>
  </sheetViews>
  <sheetFormatPr defaultRowHeight="14.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K1000"/>
  <sheetViews>
    <sheetView workbookViewId="0">
      <selection activeCell="A3" sqref="A3"/>
    </sheetView>
  </sheetViews>
  <sheetFormatPr defaultColWidth="12.5" defaultRowHeight="15" customHeight="1"/>
  <cols>
    <col min="1" max="2" width="3.875" style="153" customWidth="1"/>
    <col min="3" max="3" width="10.875" style="153" customWidth="1"/>
    <col min="4" max="11" width="9" style="153" customWidth="1"/>
    <col min="12" max="12" width="9.125" style="154" customWidth="1"/>
    <col min="13" max="17" width="8.5" style="154" hidden="1" customWidth="1"/>
    <col min="18" max="26" width="8.5" style="154" customWidth="1"/>
    <col min="27" max="37" width="12.5" style="153"/>
    <col min="38" max="16384" width="12.5" style="154"/>
  </cols>
  <sheetData>
    <row r="1" spans="1:28" ht="12.75" customHeight="1">
      <c r="A1" s="373" t="s">
        <v>2322</v>
      </c>
      <c r="B1" s="374"/>
      <c r="C1" s="374"/>
      <c r="D1" s="374"/>
      <c r="E1" s="374"/>
      <c r="F1" s="374"/>
      <c r="G1" s="374"/>
      <c r="H1" s="374"/>
      <c r="I1" s="374"/>
      <c r="J1" s="374"/>
      <c r="K1" s="374"/>
      <c r="L1" s="23"/>
      <c r="M1" s="23"/>
      <c r="N1" s="23"/>
      <c r="O1" s="23"/>
      <c r="P1" s="23"/>
      <c r="Q1" s="23"/>
      <c r="R1" s="23"/>
      <c r="S1" s="23"/>
      <c r="T1" s="23"/>
      <c r="U1" s="23"/>
      <c r="V1" s="23"/>
      <c r="W1" s="23"/>
      <c r="X1" s="23"/>
      <c r="Y1" s="23"/>
      <c r="Z1" s="23"/>
    </row>
    <row r="2" spans="1:28"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B2" s="156"/>
    </row>
    <row r="3" spans="1:28" ht="42" customHeight="1">
      <c r="A3" s="165" t="s">
        <v>2323</v>
      </c>
      <c r="B3" s="418" t="s">
        <v>2324</v>
      </c>
      <c r="C3" s="390"/>
      <c r="D3" s="390"/>
      <c r="E3" s="390"/>
      <c r="F3" s="390"/>
      <c r="G3" s="390"/>
      <c r="H3" s="390"/>
      <c r="I3" s="390"/>
      <c r="J3" s="390"/>
      <c r="K3" s="390"/>
      <c r="L3" s="23"/>
      <c r="M3" s="23"/>
      <c r="N3" s="23"/>
      <c r="O3" s="23"/>
      <c r="P3" s="23"/>
      <c r="Q3" s="23"/>
      <c r="R3" s="23"/>
      <c r="S3" s="23"/>
      <c r="T3" s="23"/>
      <c r="U3" s="23"/>
      <c r="V3" s="23"/>
      <c r="W3" s="23"/>
      <c r="X3" s="23"/>
      <c r="Y3" s="23"/>
      <c r="Z3" s="23"/>
      <c r="AB3" s="156"/>
    </row>
    <row r="4" spans="1:28" ht="66" customHeight="1">
      <c r="A4" s="23"/>
      <c r="B4" s="438" t="s">
        <v>2325</v>
      </c>
      <c r="C4" s="374"/>
      <c r="D4" s="374"/>
      <c r="E4" s="374"/>
      <c r="F4" s="374"/>
      <c r="G4" s="374"/>
      <c r="H4" s="374"/>
      <c r="I4" s="374"/>
      <c r="J4" s="374"/>
      <c r="K4" s="374"/>
      <c r="L4" s="23"/>
      <c r="M4" s="23"/>
      <c r="N4" s="23"/>
      <c r="O4" s="23"/>
      <c r="P4" s="23"/>
      <c r="Q4" s="23"/>
      <c r="R4" s="23"/>
      <c r="S4" s="23"/>
      <c r="T4" s="23"/>
      <c r="U4" s="23"/>
      <c r="V4" s="23"/>
      <c r="W4" s="23"/>
      <c r="X4" s="23"/>
      <c r="Y4" s="23"/>
      <c r="Z4" s="23"/>
      <c r="AB4" s="156"/>
    </row>
    <row r="5" spans="1:28" ht="12.75" customHeight="1">
      <c r="A5" s="69"/>
      <c r="B5" s="289"/>
      <c r="C5" s="290"/>
      <c r="D5" s="291"/>
      <c r="E5" s="291"/>
      <c r="F5" s="291"/>
      <c r="G5" s="291"/>
      <c r="H5" s="291"/>
      <c r="I5" s="292"/>
      <c r="J5" s="289" t="s">
        <v>2326</v>
      </c>
      <c r="K5" s="289" t="s">
        <v>2327</v>
      </c>
      <c r="L5" s="69"/>
      <c r="M5" s="69"/>
      <c r="N5" s="69"/>
      <c r="O5" s="69"/>
      <c r="P5" s="69"/>
      <c r="Q5" s="69"/>
      <c r="R5" s="69"/>
      <c r="S5" s="69"/>
      <c r="T5" s="69"/>
      <c r="U5" s="69"/>
      <c r="V5" s="69"/>
      <c r="W5" s="69"/>
      <c r="X5" s="69"/>
      <c r="Y5" s="69"/>
      <c r="Z5" s="69"/>
      <c r="AB5" s="156"/>
    </row>
    <row r="6" spans="1:28" ht="55.5" customHeight="1">
      <c r="A6" s="40"/>
      <c r="B6" s="141" t="s">
        <v>535</v>
      </c>
      <c r="C6" s="475" t="s">
        <v>2328</v>
      </c>
      <c r="D6" s="392"/>
      <c r="E6" s="392"/>
      <c r="F6" s="392"/>
      <c r="G6" s="392"/>
      <c r="H6" s="392"/>
      <c r="I6" s="436"/>
      <c r="J6" s="142" t="s">
        <v>2136</v>
      </c>
      <c r="K6" s="142" t="s">
        <v>2329</v>
      </c>
      <c r="L6" s="40"/>
      <c r="M6" s="40"/>
      <c r="N6" s="40"/>
      <c r="O6" s="40"/>
      <c r="P6" s="40"/>
      <c r="Q6" s="40"/>
      <c r="R6" s="40"/>
      <c r="S6" s="40"/>
      <c r="T6" s="40"/>
      <c r="U6" s="40"/>
      <c r="V6" s="40"/>
      <c r="W6" s="40"/>
      <c r="X6" s="40"/>
      <c r="Y6" s="40"/>
      <c r="Z6" s="40"/>
      <c r="AB6" s="156"/>
    </row>
    <row r="7" spans="1:28" ht="46.5" customHeight="1">
      <c r="A7" s="40"/>
      <c r="B7" s="143" t="s">
        <v>538</v>
      </c>
      <c r="C7" s="476" t="s">
        <v>2330</v>
      </c>
      <c r="D7" s="394"/>
      <c r="E7" s="394"/>
      <c r="F7" s="394"/>
      <c r="G7" s="394"/>
      <c r="H7" s="394"/>
      <c r="I7" s="382"/>
      <c r="J7" s="144" t="s">
        <v>2136</v>
      </c>
      <c r="K7" s="144" t="s">
        <v>2331</v>
      </c>
      <c r="L7" s="40"/>
      <c r="M7" s="40"/>
      <c r="N7" s="40"/>
      <c r="O7" s="40"/>
      <c r="P7" s="40"/>
      <c r="Q7" s="40"/>
      <c r="R7" s="40"/>
      <c r="S7" s="40"/>
      <c r="T7" s="40"/>
      <c r="U7" s="40"/>
      <c r="V7" s="40"/>
      <c r="W7" s="40"/>
      <c r="X7" s="40"/>
      <c r="Y7" s="40"/>
      <c r="Z7" s="40"/>
      <c r="AB7" s="156"/>
    </row>
    <row r="8" spans="1:28" ht="24.75" customHeight="1">
      <c r="A8" s="40"/>
      <c r="B8" s="143" t="s">
        <v>541</v>
      </c>
      <c r="C8" s="476" t="s">
        <v>2332</v>
      </c>
      <c r="D8" s="394"/>
      <c r="E8" s="394"/>
      <c r="F8" s="394"/>
      <c r="G8" s="394"/>
      <c r="H8" s="394"/>
      <c r="I8" s="382"/>
      <c r="J8" s="144" t="s">
        <v>2136</v>
      </c>
      <c r="K8" s="144" t="s">
        <v>2333</v>
      </c>
      <c r="L8" s="40"/>
      <c r="M8" s="40"/>
      <c r="N8" s="40"/>
      <c r="O8" s="40"/>
      <c r="P8" s="40"/>
      <c r="Q8" s="40"/>
      <c r="R8" s="40"/>
      <c r="S8" s="40"/>
      <c r="T8" s="40"/>
      <c r="U8" s="40"/>
      <c r="V8" s="40"/>
      <c r="W8" s="40"/>
      <c r="X8" s="40"/>
      <c r="Y8" s="40"/>
      <c r="Z8" s="40"/>
      <c r="AB8" s="156"/>
    </row>
    <row r="9" spans="1:28" ht="25.5" customHeight="1">
      <c r="A9" s="40"/>
      <c r="B9" s="143" t="s">
        <v>544</v>
      </c>
      <c r="C9" s="476" t="s">
        <v>2334</v>
      </c>
      <c r="D9" s="394"/>
      <c r="E9" s="394"/>
      <c r="F9" s="394"/>
      <c r="G9" s="394"/>
      <c r="H9" s="394"/>
      <c r="I9" s="382"/>
      <c r="J9" s="144" t="s">
        <v>2136</v>
      </c>
      <c r="K9" s="144" t="s">
        <v>2136</v>
      </c>
      <c r="L9" s="40"/>
      <c r="M9" s="40"/>
      <c r="N9" s="40"/>
      <c r="O9" s="40"/>
      <c r="P9" s="40"/>
      <c r="Q9" s="40"/>
      <c r="R9" s="40"/>
      <c r="S9" s="40"/>
      <c r="T9" s="40"/>
      <c r="U9" s="40"/>
      <c r="V9" s="40"/>
      <c r="W9" s="40"/>
      <c r="X9" s="40"/>
      <c r="Y9" s="40"/>
      <c r="Z9" s="40"/>
      <c r="AB9" s="156"/>
    </row>
    <row r="10" spans="1:28" ht="12.75" customHeight="1">
      <c r="A10" s="40"/>
      <c r="B10" s="143" t="s">
        <v>547</v>
      </c>
      <c r="C10" s="476" t="s">
        <v>2335</v>
      </c>
      <c r="D10" s="394"/>
      <c r="E10" s="394"/>
      <c r="F10" s="394"/>
      <c r="G10" s="394"/>
      <c r="H10" s="394"/>
      <c r="I10" s="382"/>
      <c r="J10" s="144" t="s">
        <v>2333</v>
      </c>
      <c r="K10" s="144" t="s">
        <v>2136</v>
      </c>
      <c r="L10" s="40"/>
      <c r="M10" s="40"/>
      <c r="N10" s="40"/>
      <c r="O10" s="40"/>
      <c r="P10" s="40"/>
      <c r="Q10" s="40"/>
      <c r="R10" s="40"/>
      <c r="S10" s="40"/>
      <c r="T10" s="40"/>
      <c r="U10" s="40"/>
      <c r="V10" s="40"/>
      <c r="W10" s="40"/>
      <c r="X10" s="40"/>
      <c r="Y10" s="40"/>
      <c r="Z10" s="40"/>
      <c r="AB10" s="156"/>
    </row>
    <row r="11" spans="1:28" ht="12.75" customHeight="1">
      <c r="A11" s="40"/>
      <c r="B11" s="143" t="s">
        <v>550</v>
      </c>
      <c r="C11" s="476" t="s">
        <v>2336</v>
      </c>
      <c r="D11" s="394"/>
      <c r="E11" s="394"/>
      <c r="F11" s="394"/>
      <c r="G11" s="394"/>
      <c r="H11" s="394"/>
      <c r="I11" s="382"/>
      <c r="J11" s="144" t="s">
        <v>2136</v>
      </c>
      <c r="K11" s="144" t="s">
        <v>2136</v>
      </c>
      <c r="L11" s="40"/>
      <c r="M11" s="40"/>
      <c r="N11" s="40"/>
      <c r="O11" s="40"/>
      <c r="P11" s="40"/>
      <c r="Q11" s="40"/>
      <c r="R11" s="40"/>
      <c r="S11" s="40"/>
      <c r="T11" s="40"/>
      <c r="U11" s="40"/>
      <c r="V11" s="40"/>
      <c r="W11" s="40"/>
      <c r="X11" s="40"/>
      <c r="Y11" s="40"/>
      <c r="Z11" s="40"/>
      <c r="AB11" s="156"/>
    </row>
    <row r="12" spans="1:28" ht="12.75" customHeight="1">
      <c r="A12" s="40"/>
      <c r="B12" s="143" t="s">
        <v>553</v>
      </c>
      <c r="C12" s="476" t="s">
        <v>2337</v>
      </c>
      <c r="D12" s="394"/>
      <c r="E12" s="394"/>
      <c r="F12" s="394"/>
      <c r="G12" s="394"/>
      <c r="H12" s="394"/>
      <c r="I12" s="382"/>
      <c r="J12" s="144" t="s">
        <v>2136</v>
      </c>
      <c r="K12" s="144" t="s">
        <v>2333</v>
      </c>
      <c r="L12" s="40"/>
      <c r="M12" s="40"/>
      <c r="N12" s="40"/>
      <c r="O12" s="40"/>
      <c r="P12" s="40"/>
      <c r="Q12" s="40"/>
      <c r="R12" s="40"/>
      <c r="S12" s="40"/>
      <c r="T12" s="40"/>
      <c r="U12" s="40"/>
      <c r="V12" s="40"/>
      <c r="W12" s="40"/>
      <c r="X12" s="40"/>
      <c r="Y12" s="40"/>
      <c r="Z12" s="40"/>
      <c r="AB12" s="156"/>
    </row>
    <row r="13" spans="1:28" ht="12.75" customHeight="1">
      <c r="A13" s="23"/>
      <c r="B13" s="263"/>
      <c r="C13" s="263"/>
      <c r="D13" s="263"/>
      <c r="E13" s="263"/>
      <c r="F13" s="263"/>
      <c r="G13" s="263"/>
      <c r="H13" s="263"/>
      <c r="I13" s="263"/>
      <c r="J13" s="263"/>
      <c r="K13" s="263"/>
      <c r="L13" s="23"/>
      <c r="M13" s="23"/>
      <c r="N13" s="23"/>
      <c r="O13" s="23"/>
      <c r="P13" s="23"/>
      <c r="Q13" s="35"/>
      <c r="R13" s="23"/>
      <c r="S13" s="23"/>
      <c r="T13" s="23"/>
      <c r="U13" s="23"/>
      <c r="V13" s="23"/>
      <c r="W13" s="23"/>
      <c r="X13" s="23"/>
      <c r="Y13" s="23"/>
      <c r="Z13" s="23"/>
      <c r="AB13" s="156"/>
    </row>
    <row r="14" spans="1:28" ht="31.5" customHeight="1">
      <c r="A14" s="23"/>
      <c r="B14" s="474" t="s">
        <v>2339</v>
      </c>
      <c r="C14" s="390"/>
      <c r="D14" s="390"/>
      <c r="E14" s="390"/>
      <c r="F14" s="390"/>
      <c r="G14" s="390"/>
      <c r="H14" s="390"/>
      <c r="I14" s="390"/>
      <c r="J14" s="390"/>
      <c r="K14" s="390"/>
      <c r="L14" s="23"/>
      <c r="M14" s="23"/>
      <c r="N14" s="23"/>
      <c r="O14" s="23"/>
      <c r="P14" s="23"/>
      <c r="Q14" s="23"/>
      <c r="R14" s="23"/>
      <c r="S14" s="23"/>
      <c r="T14" s="23"/>
      <c r="U14" s="23"/>
      <c r="V14" s="23"/>
      <c r="W14" s="23"/>
      <c r="X14" s="23"/>
      <c r="Y14" s="23"/>
      <c r="Z14" s="23"/>
      <c r="AB14" s="156"/>
    </row>
    <row r="15" spans="1:28" ht="55.5" customHeight="1">
      <c r="A15" s="23"/>
      <c r="B15" s="474" t="s">
        <v>2340</v>
      </c>
      <c r="C15" s="390"/>
      <c r="D15" s="390"/>
      <c r="E15" s="390"/>
      <c r="F15" s="390"/>
      <c r="G15" s="390"/>
      <c r="H15" s="390"/>
      <c r="I15" s="390"/>
      <c r="J15" s="390"/>
      <c r="K15" s="390"/>
      <c r="L15" s="23"/>
      <c r="M15" s="23"/>
      <c r="N15" s="23"/>
      <c r="O15" s="23"/>
      <c r="P15" s="23"/>
      <c r="Q15" s="23"/>
      <c r="R15" s="23"/>
      <c r="S15" s="23"/>
      <c r="T15" s="23"/>
      <c r="U15" s="23"/>
      <c r="V15" s="23"/>
      <c r="W15" s="23"/>
      <c r="X15" s="23"/>
      <c r="Y15" s="23"/>
      <c r="Z15" s="23"/>
      <c r="AB15" s="156"/>
    </row>
    <row r="16" spans="1:28" ht="32.25" customHeight="1">
      <c r="A16" s="23"/>
      <c r="B16" s="474" t="s">
        <v>2341</v>
      </c>
      <c r="C16" s="390"/>
      <c r="D16" s="390"/>
      <c r="E16" s="390"/>
      <c r="F16" s="390"/>
      <c r="G16" s="390"/>
      <c r="H16" s="390"/>
      <c r="I16" s="390"/>
      <c r="J16" s="390"/>
      <c r="K16" s="390"/>
      <c r="L16" s="23"/>
      <c r="M16" s="23"/>
      <c r="N16" s="23"/>
      <c r="O16" s="23"/>
      <c r="P16" s="23"/>
      <c r="Q16" s="23"/>
      <c r="R16" s="23"/>
      <c r="S16" s="23"/>
      <c r="T16" s="23"/>
      <c r="U16" s="23"/>
      <c r="V16" s="23"/>
      <c r="W16" s="23"/>
      <c r="X16" s="23"/>
      <c r="Y16" s="23"/>
      <c r="Z16" s="23"/>
      <c r="AB16" s="156"/>
    </row>
    <row r="17" spans="1:28" ht="67.5" customHeight="1">
      <c r="A17" s="23"/>
      <c r="B17" s="474" t="s">
        <v>2342</v>
      </c>
      <c r="C17" s="390"/>
      <c r="D17" s="390"/>
      <c r="E17" s="390"/>
      <c r="F17" s="390"/>
      <c r="G17" s="390"/>
      <c r="H17" s="390"/>
      <c r="I17" s="390"/>
      <c r="J17" s="390"/>
      <c r="K17" s="390"/>
      <c r="L17" s="23"/>
      <c r="M17" s="23"/>
      <c r="N17" s="23"/>
      <c r="O17" s="23"/>
      <c r="P17" s="23"/>
      <c r="Q17" s="23"/>
      <c r="R17" s="23"/>
      <c r="S17" s="23"/>
      <c r="T17" s="23"/>
      <c r="U17" s="23"/>
      <c r="V17" s="23"/>
      <c r="W17" s="23"/>
      <c r="X17" s="23"/>
      <c r="Y17" s="23"/>
      <c r="Z17" s="23"/>
      <c r="AB17" s="156"/>
    </row>
    <row r="18" spans="1:28" ht="26.25" customHeight="1">
      <c r="A18" s="23"/>
      <c r="B18" s="474" t="s">
        <v>2343</v>
      </c>
      <c r="C18" s="390"/>
      <c r="D18" s="390"/>
      <c r="E18" s="390"/>
      <c r="F18" s="390"/>
      <c r="G18" s="390"/>
      <c r="H18" s="390"/>
      <c r="I18" s="390"/>
      <c r="J18" s="390"/>
      <c r="K18" s="390"/>
      <c r="L18" s="23"/>
      <c r="M18" s="23"/>
      <c r="N18" s="23"/>
      <c r="O18" s="23"/>
      <c r="P18" s="23"/>
      <c r="Q18" s="23"/>
      <c r="R18" s="23"/>
      <c r="S18" s="23"/>
      <c r="T18" s="23"/>
      <c r="U18" s="23"/>
      <c r="V18" s="23"/>
      <c r="W18" s="23"/>
      <c r="X18" s="23"/>
      <c r="Y18" s="23"/>
      <c r="Z18" s="23"/>
      <c r="AB18" s="156"/>
    </row>
    <row r="19" spans="1:28" ht="12.75" customHeight="1">
      <c r="A19" s="23"/>
      <c r="B19" s="23"/>
      <c r="C19" s="40"/>
      <c r="D19" s="40"/>
      <c r="E19" s="40"/>
      <c r="F19" s="40"/>
      <c r="G19" s="40"/>
      <c r="H19" s="40"/>
      <c r="I19" s="40"/>
      <c r="J19" s="40"/>
      <c r="K19" s="40"/>
      <c r="L19" s="23"/>
      <c r="M19" s="23"/>
      <c r="N19" s="23"/>
      <c r="O19" s="23"/>
      <c r="P19" s="23"/>
      <c r="Q19" s="23"/>
      <c r="R19" s="23"/>
      <c r="S19" s="23"/>
      <c r="T19" s="23"/>
      <c r="U19" s="23"/>
      <c r="V19" s="23"/>
      <c r="W19" s="23"/>
      <c r="X19" s="23"/>
      <c r="Y19" s="23"/>
      <c r="Z19" s="23"/>
      <c r="AB19" s="156"/>
    </row>
    <row r="20" spans="1:28" ht="12.75" customHeight="1">
      <c r="A20" s="165" t="s">
        <v>2323</v>
      </c>
      <c r="B20" s="381"/>
      <c r="C20" s="394"/>
      <c r="D20" s="394"/>
      <c r="E20" s="394"/>
      <c r="F20" s="394"/>
      <c r="G20" s="394"/>
      <c r="H20" s="382"/>
      <c r="I20" s="293" t="s">
        <v>376</v>
      </c>
      <c r="J20" s="293" t="s">
        <v>2338</v>
      </c>
      <c r="K20" s="293" t="s">
        <v>346</v>
      </c>
      <c r="L20" s="23"/>
      <c r="M20" s="23"/>
      <c r="N20" s="23"/>
      <c r="O20" s="23"/>
      <c r="P20" s="23"/>
      <c r="Q20" s="23"/>
      <c r="R20" s="23"/>
      <c r="S20" s="23"/>
      <c r="T20" s="23"/>
      <c r="U20" s="23"/>
      <c r="V20" s="23"/>
      <c r="W20" s="23"/>
      <c r="X20" s="23"/>
      <c r="Y20" s="23"/>
      <c r="Z20" s="23"/>
      <c r="AB20" s="156"/>
    </row>
    <row r="21" spans="1:28" ht="12.75" customHeight="1">
      <c r="A21" s="165"/>
      <c r="B21" s="56" t="s">
        <v>535</v>
      </c>
      <c r="C21" s="477" t="s">
        <v>2344</v>
      </c>
      <c r="D21" s="394"/>
      <c r="E21" s="394"/>
      <c r="F21" s="394"/>
      <c r="G21" s="394"/>
      <c r="H21" s="382"/>
      <c r="I21" s="56">
        <v>1654</v>
      </c>
      <c r="J21" s="56">
        <v>919</v>
      </c>
      <c r="K21" s="56">
        <f>SUM(I21:J21)</f>
        <v>2573</v>
      </c>
      <c r="L21" s="23"/>
      <c r="M21" s="23"/>
      <c r="N21" s="23"/>
      <c r="O21" s="23"/>
      <c r="P21" s="23"/>
      <c r="Q21" s="23"/>
      <c r="R21" s="23"/>
      <c r="S21" s="23"/>
      <c r="T21" s="23"/>
      <c r="U21" s="23"/>
      <c r="V21" s="23"/>
      <c r="W21" s="23"/>
      <c r="X21" s="23"/>
      <c r="Y21" s="23"/>
      <c r="Z21" s="23"/>
      <c r="AB21" s="156"/>
    </row>
    <row r="22" spans="1:28" ht="12.75" customHeight="1">
      <c r="A22" s="165"/>
      <c r="B22" s="56" t="s">
        <v>538</v>
      </c>
      <c r="C22" s="477" t="s">
        <v>2345</v>
      </c>
      <c r="D22" s="394"/>
      <c r="E22" s="394"/>
      <c r="F22" s="394"/>
      <c r="G22" s="394"/>
      <c r="H22" s="382"/>
      <c r="I22" s="56">
        <v>604</v>
      </c>
      <c r="J22" s="56">
        <v>336</v>
      </c>
      <c r="K22" s="56">
        <f t="shared" ref="K22:K30" si="0">SUM(I22:J22)</f>
        <v>940</v>
      </c>
      <c r="L22" s="23"/>
      <c r="M22" s="23"/>
      <c r="N22" s="23"/>
      <c r="O22" s="23"/>
      <c r="P22" s="23"/>
      <c r="Q22" s="23"/>
      <c r="R22" s="23"/>
      <c r="S22" s="23"/>
      <c r="T22" s="23"/>
      <c r="U22" s="23"/>
      <c r="V22" s="23"/>
      <c r="W22" s="23"/>
      <c r="X22" s="23"/>
      <c r="Y22" s="23"/>
      <c r="Z22" s="23"/>
      <c r="AB22" s="156"/>
    </row>
    <row r="23" spans="1:28" ht="12.75" customHeight="1">
      <c r="A23" s="165"/>
      <c r="B23" s="56" t="s">
        <v>541</v>
      </c>
      <c r="C23" s="477" t="s">
        <v>2583</v>
      </c>
      <c r="D23" s="394"/>
      <c r="E23" s="394"/>
      <c r="F23" s="394"/>
      <c r="G23" s="394"/>
      <c r="H23" s="382"/>
      <c r="I23" s="56">
        <v>727</v>
      </c>
      <c r="J23" s="56">
        <v>450</v>
      </c>
      <c r="K23" s="56">
        <f t="shared" si="0"/>
        <v>1177</v>
      </c>
      <c r="L23" s="23"/>
      <c r="M23" s="23"/>
      <c r="N23" s="23"/>
      <c r="O23" s="23"/>
      <c r="P23" s="23"/>
      <c r="Q23" s="23"/>
      <c r="R23" s="23"/>
      <c r="S23" s="23"/>
      <c r="T23" s="23"/>
      <c r="U23" s="23"/>
      <c r="V23" s="23"/>
      <c r="W23" s="23"/>
      <c r="X23" s="23"/>
      <c r="Y23" s="23"/>
      <c r="Z23" s="23"/>
      <c r="AB23" s="156"/>
    </row>
    <row r="24" spans="1:28" ht="12.75" customHeight="1">
      <c r="A24" s="165"/>
      <c r="B24" s="56" t="s">
        <v>544</v>
      </c>
      <c r="C24" s="477" t="s">
        <v>2584</v>
      </c>
      <c r="D24" s="394"/>
      <c r="E24" s="394"/>
      <c r="F24" s="394"/>
      <c r="G24" s="394"/>
      <c r="H24" s="382"/>
      <c r="I24" s="56">
        <v>927</v>
      </c>
      <c r="J24" s="56">
        <v>469</v>
      </c>
      <c r="K24" s="56">
        <f t="shared" si="0"/>
        <v>1396</v>
      </c>
      <c r="L24" s="23"/>
      <c r="M24" s="23"/>
      <c r="N24" s="23"/>
      <c r="O24" s="23"/>
      <c r="P24" s="23"/>
      <c r="Q24" s="23"/>
      <c r="R24" s="23"/>
      <c r="S24" s="23"/>
      <c r="T24" s="23"/>
      <c r="U24" s="23"/>
      <c r="V24" s="23"/>
      <c r="W24" s="23"/>
      <c r="X24" s="23"/>
      <c r="Y24" s="23"/>
      <c r="Z24" s="23"/>
      <c r="AB24" s="156"/>
    </row>
    <row r="25" spans="1:28" ht="14.25" customHeight="1">
      <c r="A25" s="165"/>
      <c r="B25" s="56" t="s">
        <v>547</v>
      </c>
      <c r="C25" s="477" t="s">
        <v>2346</v>
      </c>
      <c r="D25" s="394"/>
      <c r="E25" s="394"/>
      <c r="F25" s="394"/>
      <c r="G25" s="394"/>
      <c r="H25" s="382"/>
      <c r="I25" s="56">
        <v>96</v>
      </c>
      <c r="J25" s="56">
        <v>32</v>
      </c>
      <c r="K25" s="56">
        <f t="shared" si="0"/>
        <v>128</v>
      </c>
      <c r="L25" s="23"/>
      <c r="M25" s="23"/>
      <c r="N25" s="23"/>
      <c r="O25" s="23"/>
      <c r="P25" s="23"/>
      <c r="Q25" s="23"/>
      <c r="R25" s="23"/>
      <c r="S25" s="23"/>
      <c r="T25" s="23"/>
      <c r="U25" s="23"/>
      <c r="V25" s="23"/>
      <c r="W25" s="23"/>
      <c r="X25" s="23"/>
      <c r="Y25" s="23"/>
      <c r="Z25" s="23"/>
      <c r="AB25" s="156"/>
    </row>
    <row r="26" spans="1:28" ht="12" customHeight="1">
      <c r="A26" s="165"/>
      <c r="B26" s="56" t="s">
        <v>550</v>
      </c>
      <c r="C26" s="477" t="s">
        <v>2347</v>
      </c>
      <c r="D26" s="394"/>
      <c r="E26" s="394"/>
      <c r="F26" s="394"/>
      <c r="G26" s="394"/>
      <c r="H26" s="382"/>
      <c r="I26" s="56">
        <v>1415</v>
      </c>
      <c r="J26" s="56">
        <v>470</v>
      </c>
      <c r="K26" s="56">
        <f t="shared" si="0"/>
        <v>1885</v>
      </c>
      <c r="L26" s="23"/>
      <c r="M26" s="23"/>
      <c r="N26" s="23"/>
      <c r="O26" s="23"/>
      <c r="P26" s="23"/>
      <c r="Q26" s="23"/>
      <c r="R26" s="23"/>
      <c r="S26" s="23"/>
      <c r="T26" s="23"/>
      <c r="U26" s="23"/>
      <c r="V26" s="23"/>
      <c r="W26" s="23"/>
      <c r="X26" s="23"/>
      <c r="Y26" s="23"/>
      <c r="Z26" s="23"/>
      <c r="AB26" s="156"/>
    </row>
    <row r="27" spans="1:28" ht="26.25" customHeight="1">
      <c r="A27" s="165"/>
      <c r="B27" s="56" t="s">
        <v>553</v>
      </c>
      <c r="C27" s="477" t="s">
        <v>2348</v>
      </c>
      <c r="D27" s="394"/>
      <c r="E27" s="394"/>
      <c r="F27" s="394"/>
      <c r="G27" s="394"/>
      <c r="H27" s="382"/>
      <c r="I27" s="56">
        <v>189</v>
      </c>
      <c r="J27" s="56">
        <v>298</v>
      </c>
      <c r="K27" s="56">
        <f t="shared" si="0"/>
        <v>487</v>
      </c>
      <c r="L27" s="23"/>
      <c r="M27" s="23"/>
      <c r="N27" s="23"/>
      <c r="O27" s="23"/>
      <c r="P27" s="23"/>
      <c r="Q27" s="23"/>
      <c r="R27" s="23"/>
      <c r="S27" s="23"/>
      <c r="T27" s="23"/>
      <c r="U27" s="23"/>
      <c r="V27" s="23"/>
      <c r="W27" s="23"/>
      <c r="X27" s="23"/>
      <c r="Y27" s="23"/>
      <c r="Z27" s="23"/>
      <c r="AB27" s="156"/>
    </row>
    <row r="28" spans="1:28" ht="12.75" customHeight="1">
      <c r="A28" s="165"/>
      <c r="B28" s="56" t="s">
        <v>556</v>
      </c>
      <c r="C28" s="477" t="s">
        <v>2349</v>
      </c>
      <c r="D28" s="394"/>
      <c r="E28" s="394"/>
      <c r="F28" s="394"/>
      <c r="G28" s="394"/>
      <c r="H28" s="382"/>
      <c r="I28" s="56">
        <v>27</v>
      </c>
      <c r="J28" s="56">
        <v>82</v>
      </c>
      <c r="K28" s="56">
        <f t="shared" si="0"/>
        <v>109</v>
      </c>
      <c r="L28" s="23"/>
      <c r="M28" s="23"/>
      <c r="N28" s="23"/>
      <c r="O28" s="23"/>
      <c r="P28" s="23"/>
      <c r="Q28" s="23"/>
      <c r="R28" s="23"/>
      <c r="S28" s="23"/>
      <c r="T28" s="23"/>
      <c r="U28" s="23"/>
      <c r="V28" s="23"/>
      <c r="W28" s="23"/>
      <c r="X28" s="23"/>
      <c r="Y28" s="23"/>
      <c r="Z28" s="23"/>
      <c r="AB28" s="156"/>
    </row>
    <row r="29" spans="1:28" ht="25.5" customHeight="1">
      <c r="A29" s="165"/>
      <c r="B29" s="56" t="s">
        <v>2078</v>
      </c>
      <c r="C29" s="477" t="s">
        <v>2573</v>
      </c>
      <c r="D29" s="394"/>
      <c r="E29" s="394"/>
      <c r="F29" s="394"/>
      <c r="G29" s="394"/>
      <c r="H29" s="382"/>
      <c r="I29" s="56">
        <v>23</v>
      </c>
      <c r="J29" s="56">
        <v>69</v>
      </c>
      <c r="K29" s="56">
        <f t="shared" si="0"/>
        <v>92</v>
      </c>
      <c r="L29" s="23"/>
      <c r="M29" s="23"/>
      <c r="N29" s="23"/>
      <c r="O29" s="23"/>
      <c r="P29" s="23"/>
      <c r="Q29" s="23"/>
      <c r="R29" s="23"/>
      <c r="S29" s="23"/>
      <c r="T29" s="23"/>
      <c r="U29" s="23"/>
      <c r="V29" s="23"/>
      <c r="W29" s="23"/>
      <c r="X29" s="23"/>
      <c r="Y29" s="23"/>
      <c r="Z29" s="23"/>
      <c r="AB29" s="156"/>
    </row>
    <row r="30" spans="1:28" ht="25.5" customHeight="1">
      <c r="A30" s="165"/>
      <c r="B30" s="56" t="s">
        <v>2081</v>
      </c>
      <c r="C30" s="477" t="s">
        <v>2350</v>
      </c>
      <c r="D30" s="394"/>
      <c r="E30" s="394"/>
      <c r="F30" s="394"/>
      <c r="G30" s="394"/>
      <c r="H30" s="382"/>
      <c r="I30" s="56">
        <v>216</v>
      </c>
      <c r="J30" s="56">
        <v>260</v>
      </c>
      <c r="K30" s="56">
        <f t="shared" si="0"/>
        <v>476</v>
      </c>
      <c r="L30" s="23"/>
      <c r="M30" s="23"/>
      <c r="N30" s="23"/>
      <c r="O30" s="23"/>
      <c r="P30" s="23"/>
      <c r="Q30" s="23"/>
      <c r="R30" s="23"/>
      <c r="S30" s="23"/>
      <c r="T30" s="23"/>
      <c r="U30" s="23"/>
      <c r="V30" s="23"/>
      <c r="W30" s="23"/>
      <c r="X30" s="23"/>
      <c r="Y30" s="23"/>
      <c r="Z30" s="23"/>
      <c r="AB30" s="156"/>
    </row>
    <row r="31" spans="1:28" ht="10.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B31" s="156"/>
    </row>
    <row r="32" spans="1:28" ht="12.75" customHeight="1">
      <c r="A32" s="165" t="s">
        <v>2351</v>
      </c>
      <c r="B32" s="406" t="s">
        <v>2352</v>
      </c>
      <c r="C32" s="390"/>
      <c r="D32" s="390"/>
      <c r="E32" s="390"/>
      <c r="F32" s="390"/>
      <c r="G32" s="390"/>
      <c r="H32" s="390"/>
      <c r="I32" s="390"/>
      <c r="J32" s="390"/>
      <c r="K32" s="390"/>
      <c r="L32" s="23"/>
      <c r="M32" s="23"/>
      <c r="N32" s="23"/>
      <c r="O32" s="23"/>
      <c r="P32" s="23"/>
      <c r="Q32" s="23"/>
      <c r="R32" s="23"/>
      <c r="S32" s="23"/>
      <c r="T32" s="23"/>
      <c r="U32" s="23"/>
      <c r="V32" s="23"/>
      <c r="W32" s="23"/>
      <c r="X32" s="23"/>
      <c r="Y32" s="23"/>
      <c r="Z32" s="23"/>
      <c r="AB32" s="156"/>
    </row>
    <row r="33" spans="1:28" ht="64.5" customHeight="1">
      <c r="A33" s="23"/>
      <c r="B33" s="380" t="s">
        <v>2354</v>
      </c>
      <c r="C33" s="390"/>
      <c r="D33" s="390"/>
      <c r="E33" s="390"/>
      <c r="F33" s="390"/>
      <c r="G33" s="390"/>
      <c r="H33" s="390"/>
      <c r="I33" s="390"/>
      <c r="J33" s="390"/>
      <c r="K33" s="390"/>
      <c r="L33" s="23"/>
      <c r="M33" s="23"/>
      <c r="N33" s="23"/>
      <c r="O33" s="23"/>
      <c r="P33" s="23"/>
      <c r="Q33" s="23"/>
      <c r="R33" s="23"/>
      <c r="S33" s="23"/>
      <c r="T33" s="23"/>
      <c r="U33" s="23"/>
      <c r="V33" s="23"/>
      <c r="W33" s="23"/>
      <c r="X33" s="23"/>
      <c r="Y33" s="23"/>
      <c r="Z33" s="23"/>
      <c r="AB33" s="156"/>
    </row>
    <row r="34" spans="1:28" ht="12.75" customHeight="1">
      <c r="A34" s="23"/>
      <c r="B34" s="380" t="s">
        <v>2355</v>
      </c>
      <c r="C34" s="390"/>
      <c r="D34" s="390"/>
      <c r="E34" s="390"/>
      <c r="F34" s="390"/>
      <c r="G34" s="390"/>
      <c r="H34" s="390"/>
      <c r="I34" s="390"/>
      <c r="J34" s="390"/>
      <c r="K34" s="390"/>
      <c r="L34" s="23"/>
      <c r="M34" s="23"/>
      <c r="N34" s="23"/>
      <c r="O34" s="23"/>
      <c r="P34" s="23"/>
      <c r="Q34" s="23"/>
      <c r="R34" s="23"/>
      <c r="S34" s="23"/>
      <c r="T34" s="23"/>
      <c r="U34" s="23"/>
      <c r="V34" s="23"/>
      <c r="W34" s="23"/>
      <c r="X34" s="23"/>
      <c r="Y34" s="23"/>
      <c r="Z34" s="23"/>
      <c r="AB34" s="156"/>
    </row>
    <row r="35" spans="1:28" ht="11.25" customHeight="1">
      <c r="A35" s="23"/>
      <c r="B35" s="39"/>
      <c r="C35" s="39"/>
      <c r="D35" s="39"/>
      <c r="E35" s="39"/>
      <c r="F35" s="39"/>
      <c r="G35" s="39"/>
      <c r="H35" s="39"/>
      <c r="I35" s="39"/>
      <c r="J35" s="39"/>
      <c r="K35" s="39"/>
      <c r="L35" s="23"/>
      <c r="M35" s="23"/>
      <c r="N35" s="23"/>
      <c r="O35" s="23"/>
      <c r="P35" s="23"/>
      <c r="Q35" s="23"/>
      <c r="R35" s="23"/>
      <c r="S35" s="23"/>
      <c r="T35" s="23"/>
      <c r="U35" s="23"/>
      <c r="V35" s="23"/>
      <c r="W35" s="23"/>
      <c r="X35" s="23"/>
      <c r="Y35" s="23"/>
      <c r="Z35" s="23"/>
      <c r="AB35" s="156"/>
    </row>
    <row r="36" spans="1:28" ht="12.75" customHeight="1">
      <c r="A36" s="165"/>
      <c r="B36" s="383" t="s">
        <v>2353</v>
      </c>
      <c r="C36" s="394"/>
      <c r="D36" s="394"/>
      <c r="E36" s="394"/>
      <c r="F36" s="382"/>
      <c r="G36" s="105">
        <v>23</v>
      </c>
      <c r="H36" s="152" t="s">
        <v>2358</v>
      </c>
      <c r="I36" s="23" t="s">
        <v>2359</v>
      </c>
      <c r="J36" s="56">
        <v>38762</v>
      </c>
      <c r="K36" s="23" t="s">
        <v>2360</v>
      </c>
      <c r="L36" s="23"/>
      <c r="M36" s="23"/>
      <c r="N36" s="23"/>
      <c r="O36" s="23"/>
      <c r="P36" s="23"/>
      <c r="Q36" s="23"/>
      <c r="R36" s="23"/>
      <c r="S36" s="23"/>
      <c r="T36" s="23"/>
      <c r="U36" s="23"/>
      <c r="V36" s="23"/>
      <c r="W36" s="23"/>
      <c r="X36" s="23"/>
      <c r="Y36" s="23"/>
      <c r="Z36" s="23"/>
      <c r="AB36" s="156"/>
    </row>
    <row r="37" spans="1:28" ht="12.75" customHeight="1">
      <c r="A37" s="23"/>
      <c r="B37" s="23"/>
      <c r="C37" s="23"/>
      <c r="D37" s="23"/>
      <c r="E37" s="23"/>
      <c r="F37" s="23"/>
      <c r="G37" s="23"/>
      <c r="H37" s="23"/>
      <c r="I37" s="157" t="s">
        <v>2362</v>
      </c>
      <c r="J37" s="56">
        <v>1658</v>
      </c>
      <c r="K37" s="23" t="s">
        <v>2363</v>
      </c>
      <c r="L37" s="23"/>
      <c r="M37" s="23"/>
      <c r="N37" s="23"/>
      <c r="O37" s="23"/>
      <c r="P37" s="23"/>
      <c r="Q37" s="23"/>
      <c r="R37" s="23"/>
      <c r="S37" s="23"/>
      <c r="T37" s="23"/>
      <c r="U37" s="23"/>
      <c r="V37" s="23"/>
      <c r="W37" s="23"/>
      <c r="X37" s="23"/>
      <c r="Y37" s="23"/>
      <c r="Z37" s="23"/>
      <c r="AB37" s="156"/>
    </row>
    <row r="38" spans="1:28" ht="16.5" customHeight="1">
      <c r="A38" s="165" t="s">
        <v>2365</v>
      </c>
      <c r="B38" s="406" t="s">
        <v>2357</v>
      </c>
      <c r="C38" s="390"/>
      <c r="D38" s="390"/>
      <c r="E38" s="390"/>
      <c r="F38" s="390"/>
      <c r="G38" s="390"/>
      <c r="H38" s="390"/>
      <c r="I38" s="390"/>
      <c r="J38" s="390"/>
      <c r="K38" s="390"/>
      <c r="L38" s="23"/>
      <c r="M38" s="23"/>
      <c r="N38" s="23"/>
      <c r="O38" s="23"/>
      <c r="P38" s="23"/>
      <c r="Q38" s="23"/>
      <c r="R38" s="23"/>
      <c r="S38" s="23"/>
      <c r="T38" s="23"/>
      <c r="U38" s="23"/>
      <c r="V38" s="23"/>
      <c r="W38" s="23"/>
      <c r="X38" s="23"/>
      <c r="Y38" s="23"/>
      <c r="Z38" s="23"/>
      <c r="AB38" s="156"/>
    </row>
    <row r="39" spans="1:28" ht="27" customHeight="1">
      <c r="A39" s="165"/>
      <c r="B39" s="380" t="s">
        <v>2367</v>
      </c>
      <c r="C39" s="390"/>
      <c r="D39" s="390"/>
      <c r="E39" s="390"/>
      <c r="F39" s="390"/>
      <c r="G39" s="390"/>
      <c r="H39" s="390"/>
      <c r="I39" s="390"/>
      <c r="J39" s="390"/>
      <c r="K39" s="390"/>
      <c r="L39" s="23"/>
      <c r="M39" s="23"/>
      <c r="N39" s="23"/>
      <c r="O39" s="23"/>
      <c r="P39" s="23"/>
      <c r="Q39" s="23"/>
      <c r="R39" s="23"/>
      <c r="S39" s="23"/>
      <c r="T39" s="23"/>
      <c r="U39" s="23"/>
      <c r="V39" s="23"/>
      <c r="W39" s="23"/>
      <c r="X39" s="23"/>
      <c r="Y39" s="23"/>
      <c r="Z39" s="23"/>
      <c r="AB39" s="156"/>
    </row>
    <row r="40" spans="1:28" ht="27" customHeight="1">
      <c r="A40" s="165"/>
      <c r="B40" s="448"/>
      <c r="C40" s="390"/>
      <c r="D40" s="390"/>
      <c r="E40" s="390"/>
      <c r="F40" s="390"/>
      <c r="G40" s="390"/>
      <c r="H40" s="390"/>
      <c r="I40" s="390"/>
      <c r="J40" s="390"/>
      <c r="K40" s="390"/>
      <c r="L40" s="23"/>
      <c r="M40" s="23"/>
      <c r="N40" s="23"/>
      <c r="O40" s="23"/>
      <c r="P40" s="23"/>
      <c r="Q40" s="23"/>
      <c r="R40" s="23"/>
      <c r="S40" s="23"/>
      <c r="T40" s="23"/>
      <c r="U40" s="23"/>
      <c r="V40" s="23"/>
      <c r="W40" s="23"/>
      <c r="X40" s="23"/>
      <c r="Y40" s="23"/>
      <c r="Z40" s="23"/>
      <c r="AB40" s="156"/>
    </row>
    <row r="41" spans="1:28" ht="106.5" customHeight="1">
      <c r="A41" s="165"/>
      <c r="B41" s="478" t="s">
        <v>2574</v>
      </c>
      <c r="C41" s="390"/>
      <c r="D41" s="390"/>
      <c r="E41" s="390"/>
      <c r="F41" s="390"/>
      <c r="G41" s="390"/>
      <c r="H41" s="390"/>
      <c r="I41" s="390"/>
      <c r="J41" s="390"/>
      <c r="K41" s="390"/>
      <c r="L41" s="23"/>
      <c r="M41" s="23"/>
      <c r="N41" s="23"/>
      <c r="O41" s="23"/>
      <c r="P41" s="23"/>
      <c r="Q41" s="23"/>
      <c r="R41" s="23"/>
      <c r="S41" s="23"/>
      <c r="T41" s="23"/>
      <c r="U41" s="23"/>
      <c r="V41" s="23"/>
      <c r="W41" s="23"/>
      <c r="X41" s="23"/>
      <c r="Y41" s="23"/>
      <c r="Z41" s="23"/>
      <c r="AB41" s="156"/>
    </row>
    <row r="42" spans="1:28" ht="96.6" customHeight="1">
      <c r="A42" s="165"/>
      <c r="B42" s="478" t="s">
        <v>2575</v>
      </c>
      <c r="C42" s="390"/>
      <c r="D42" s="390"/>
      <c r="E42" s="390"/>
      <c r="F42" s="390"/>
      <c r="G42" s="390"/>
      <c r="H42" s="390"/>
      <c r="I42" s="390"/>
      <c r="J42" s="390"/>
      <c r="K42" s="390"/>
      <c r="L42" s="23"/>
      <c r="M42" s="23"/>
      <c r="N42" s="23"/>
      <c r="O42" s="23"/>
      <c r="P42" s="23"/>
      <c r="Q42" s="23"/>
      <c r="R42" s="23"/>
      <c r="S42" s="23"/>
      <c r="T42" s="23"/>
      <c r="U42" s="23"/>
      <c r="V42" s="23"/>
      <c r="W42" s="23"/>
      <c r="X42" s="23"/>
      <c r="Y42" s="23"/>
      <c r="Z42" s="23"/>
      <c r="AB42" s="156"/>
    </row>
    <row r="43" spans="1:28" ht="54" customHeight="1">
      <c r="A43" s="165"/>
      <c r="B43" s="380" t="s">
        <v>2371</v>
      </c>
      <c r="C43" s="390"/>
      <c r="D43" s="390"/>
      <c r="E43" s="390"/>
      <c r="F43" s="390"/>
      <c r="G43" s="390"/>
      <c r="H43" s="390"/>
      <c r="I43" s="390"/>
      <c r="J43" s="390"/>
      <c r="K43" s="390"/>
      <c r="L43" s="23"/>
      <c r="M43" s="23"/>
      <c r="N43" s="23"/>
      <c r="O43" s="23"/>
      <c r="P43" s="23"/>
      <c r="Q43" s="23"/>
      <c r="R43" s="23"/>
      <c r="S43" s="23"/>
      <c r="T43" s="23"/>
      <c r="U43" s="23"/>
      <c r="V43" s="23"/>
      <c r="W43" s="23"/>
      <c r="X43" s="23"/>
      <c r="Y43" s="23"/>
      <c r="Z43" s="23"/>
      <c r="AB43" s="156"/>
    </row>
    <row r="44" spans="1:28" ht="12.75" customHeight="1">
      <c r="A44" s="165"/>
      <c r="B44" s="294"/>
      <c r="C44" s="294"/>
      <c r="D44" s="294"/>
      <c r="E44" s="294"/>
      <c r="F44" s="294"/>
      <c r="G44" s="294"/>
      <c r="H44" s="294"/>
      <c r="I44" s="294"/>
      <c r="J44" s="294"/>
      <c r="K44" s="294"/>
      <c r="L44" s="23"/>
      <c r="M44" s="23"/>
      <c r="N44" s="23"/>
      <c r="O44" s="23"/>
      <c r="P44" s="23"/>
      <c r="Q44" s="23"/>
      <c r="R44" s="23"/>
      <c r="S44" s="23"/>
      <c r="T44" s="23"/>
      <c r="U44" s="23"/>
      <c r="V44" s="23"/>
      <c r="W44" s="23"/>
      <c r="X44" s="23"/>
      <c r="Y44" s="23"/>
      <c r="Z44" s="23"/>
      <c r="AB44" s="156"/>
    </row>
    <row r="45" spans="1:28" ht="12.75" customHeight="1">
      <c r="A45" s="165"/>
      <c r="B45" s="406" t="s">
        <v>2372</v>
      </c>
      <c r="C45" s="390"/>
      <c r="D45" s="390"/>
      <c r="E45" s="390"/>
      <c r="F45" s="390"/>
      <c r="G45" s="390"/>
      <c r="H45" s="390"/>
      <c r="I45" s="390"/>
      <c r="J45" s="390"/>
      <c r="K45" s="390"/>
      <c r="L45" s="23"/>
      <c r="M45" s="23"/>
      <c r="N45" s="23"/>
      <c r="O45" s="23"/>
      <c r="P45" s="23"/>
      <c r="Q45" s="23"/>
      <c r="R45" s="23"/>
      <c r="S45" s="23"/>
      <c r="T45" s="23"/>
      <c r="U45" s="23"/>
      <c r="V45" s="23"/>
      <c r="W45" s="23"/>
      <c r="X45" s="23"/>
      <c r="Y45" s="23"/>
      <c r="Z45" s="23"/>
      <c r="AB45" s="156"/>
    </row>
    <row r="46" spans="1:28"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B46" s="156"/>
    </row>
    <row r="47" spans="1:28" ht="12.75" customHeight="1">
      <c r="A47" s="165"/>
      <c r="B47" s="480" t="s">
        <v>2373</v>
      </c>
      <c r="C47" s="392"/>
      <c r="D47" s="392"/>
      <c r="E47" s="392"/>
      <c r="F47" s="392"/>
      <c r="G47" s="392"/>
      <c r="H47" s="392"/>
      <c r="I47" s="392"/>
      <c r="J47" s="392"/>
      <c r="K47" s="392"/>
      <c r="L47" s="23"/>
      <c r="M47" s="23"/>
      <c r="N47" s="23"/>
      <c r="O47" s="23"/>
      <c r="P47" s="23"/>
      <c r="Q47" s="23"/>
      <c r="R47" s="23"/>
      <c r="S47" s="23"/>
      <c r="T47" s="23"/>
      <c r="U47" s="23"/>
      <c r="V47" s="23"/>
      <c r="W47" s="23"/>
      <c r="X47" s="23"/>
      <c r="Y47" s="23"/>
      <c r="Z47" s="23"/>
      <c r="AB47" s="156"/>
    </row>
    <row r="48" spans="1:28" ht="12.75" customHeight="1">
      <c r="A48" s="165"/>
      <c r="B48" s="479"/>
      <c r="C48" s="382"/>
      <c r="D48" s="295" t="s">
        <v>2356</v>
      </c>
      <c r="E48" s="295" t="s">
        <v>2361</v>
      </c>
      <c r="F48" s="295" t="s">
        <v>2364</v>
      </c>
      <c r="G48" s="295" t="s">
        <v>2366</v>
      </c>
      <c r="H48" s="295" t="s">
        <v>2368</v>
      </c>
      <c r="I48" s="295" t="s">
        <v>2369</v>
      </c>
      <c r="J48" s="295" t="s">
        <v>2370</v>
      </c>
      <c r="K48" s="295" t="s">
        <v>346</v>
      </c>
      <c r="L48" s="23"/>
      <c r="M48" s="23"/>
      <c r="N48" s="23"/>
      <c r="O48" s="23"/>
      <c r="P48" s="23"/>
      <c r="Q48" s="23"/>
      <c r="R48" s="23"/>
      <c r="S48" s="23"/>
      <c r="T48" s="23"/>
      <c r="U48" s="23"/>
      <c r="V48" s="23"/>
      <c r="W48" s="23"/>
      <c r="X48" s="23"/>
      <c r="Y48" s="23"/>
      <c r="Z48" s="23"/>
      <c r="AB48" s="156"/>
    </row>
    <row r="49" spans="1:28" ht="26.25" customHeight="1">
      <c r="A49" s="165"/>
      <c r="B49" s="481" t="s">
        <v>2374</v>
      </c>
      <c r="C49" s="436"/>
      <c r="D49" s="56">
        <v>167</v>
      </c>
      <c r="E49" s="56">
        <v>462</v>
      </c>
      <c r="F49" s="56">
        <v>405</v>
      </c>
      <c r="G49" s="56">
        <v>278</v>
      </c>
      <c r="H49" s="56">
        <v>151</v>
      </c>
      <c r="I49" s="56">
        <v>254</v>
      </c>
      <c r="J49" s="56">
        <v>198</v>
      </c>
      <c r="K49" s="56">
        <f>SUM($D$49:$J$49)</f>
        <v>1915</v>
      </c>
      <c r="L49" s="23"/>
      <c r="M49" s="23"/>
      <c r="N49" s="23"/>
      <c r="O49" s="23"/>
      <c r="P49" s="23"/>
      <c r="Q49" s="23"/>
      <c r="R49" s="23"/>
      <c r="S49" s="23"/>
      <c r="T49" s="23"/>
      <c r="U49" s="23"/>
      <c r="V49" s="23"/>
      <c r="W49" s="23"/>
      <c r="X49" s="23"/>
      <c r="Y49" s="23"/>
      <c r="Z49" s="23"/>
      <c r="AB49" s="156"/>
    </row>
    <row r="50" spans="1:28" ht="12.75" customHeight="1">
      <c r="A50" s="23"/>
      <c r="B50" s="446"/>
      <c r="C50" s="390"/>
      <c r="D50" s="23"/>
      <c r="E50" s="23"/>
      <c r="F50" s="23"/>
      <c r="G50" s="23"/>
      <c r="H50" s="23"/>
      <c r="I50" s="23"/>
      <c r="J50" s="23"/>
      <c r="K50" s="23"/>
      <c r="L50" s="23"/>
      <c r="M50" s="23"/>
      <c r="N50" s="23"/>
      <c r="O50" s="23"/>
      <c r="P50" s="23"/>
      <c r="Q50" s="23"/>
      <c r="R50" s="23"/>
      <c r="S50" s="23"/>
      <c r="T50" s="23"/>
      <c r="U50" s="23"/>
      <c r="V50" s="23"/>
      <c r="W50" s="23"/>
      <c r="X50" s="23"/>
      <c r="Y50" s="23"/>
      <c r="Z50" s="23"/>
      <c r="AB50" s="156"/>
    </row>
    <row r="51" spans="1:28" ht="12.75" customHeight="1">
      <c r="A51" s="165"/>
      <c r="B51" s="479"/>
      <c r="C51" s="382"/>
      <c r="D51" s="295" t="s">
        <v>2356</v>
      </c>
      <c r="E51" s="295" t="s">
        <v>2361</v>
      </c>
      <c r="F51" s="295" t="s">
        <v>2364</v>
      </c>
      <c r="G51" s="295" t="s">
        <v>2366</v>
      </c>
      <c r="H51" s="295" t="s">
        <v>2368</v>
      </c>
      <c r="I51" s="295" t="s">
        <v>2369</v>
      </c>
      <c r="J51" s="295" t="s">
        <v>2370</v>
      </c>
      <c r="K51" s="295" t="s">
        <v>346</v>
      </c>
      <c r="L51" s="23"/>
      <c r="M51" s="23"/>
      <c r="N51" s="23"/>
      <c r="O51" s="23"/>
      <c r="P51" s="23"/>
      <c r="Q51" s="23"/>
      <c r="R51" s="23"/>
      <c r="S51" s="23"/>
      <c r="T51" s="23"/>
      <c r="U51" s="23"/>
      <c r="V51" s="23"/>
      <c r="W51" s="23"/>
      <c r="X51" s="23"/>
      <c r="Y51" s="23"/>
      <c r="Z51" s="23"/>
    </row>
    <row r="52" spans="1:28" ht="26.25" customHeight="1">
      <c r="A52" s="165"/>
      <c r="B52" s="479" t="s">
        <v>2375</v>
      </c>
      <c r="C52" s="382"/>
      <c r="D52" s="56">
        <v>48</v>
      </c>
      <c r="E52" s="56">
        <v>277</v>
      </c>
      <c r="F52" s="56">
        <v>333</v>
      </c>
      <c r="G52" s="56">
        <v>26</v>
      </c>
      <c r="H52" s="56">
        <v>41</v>
      </c>
      <c r="I52" s="56">
        <v>35</v>
      </c>
      <c r="J52" s="56">
        <v>15</v>
      </c>
      <c r="K52" s="56">
        <f>SUM($D$52:$J$52)</f>
        <v>775</v>
      </c>
      <c r="L52" s="23"/>
      <c r="M52" s="23"/>
      <c r="N52" s="23"/>
      <c r="O52" s="23"/>
      <c r="P52" s="23"/>
      <c r="Q52" s="23"/>
      <c r="R52" s="23"/>
      <c r="S52" s="23"/>
      <c r="T52" s="23"/>
      <c r="U52" s="23"/>
      <c r="V52" s="23"/>
      <c r="W52" s="23"/>
      <c r="X52" s="23"/>
      <c r="Y52" s="23"/>
      <c r="Z52" s="23"/>
    </row>
    <row r="53" spans="1:28"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8"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8"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8"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8"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8"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8"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8"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8"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8"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8"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8"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35"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35"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35"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35"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35"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35"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35"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35"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B72" s="156"/>
      <c r="AI72" s="156"/>
    </row>
    <row r="73" spans="1:35"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35"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35"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35"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35"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35"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35"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35"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A2" sqref="A2"/>
    </sheetView>
  </sheetViews>
  <sheetFormatPr defaultColWidth="12.5" defaultRowHeight="15" customHeight="1"/>
  <cols>
    <col min="1" max="1" width="3.875" style="153" customWidth="1"/>
    <col min="2" max="2" width="42" style="153" customWidth="1"/>
    <col min="3" max="3" width="23.5" style="153" customWidth="1"/>
    <col min="4" max="4" width="15.5" style="153" customWidth="1"/>
    <col min="5" max="5" width="15.5" style="323" customWidth="1"/>
    <col min="6" max="6" width="19.875" style="153" customWidth="1"/>
    <col min="7" max="26" width="8.5" style="154" customWidth="1"/>
    <col min="27" max="38" width="12.5" style="153"/>
    <col min="39" max="16384" width="12.5" style="154"/>
  </cols>
  <sheetData>
    <row r="1" spans="1:38" ht="22.5" customHeight="1">
      <c r="A1" s="482" t="s">
        <v>2376</v>
      </c>
      <c r="B1" s="374"/>
      <c r="C1" s="374"/>
      <c r="D1" s="374"/>
      <c r="E1" s="374"/>
      <c r="F1" s="374"/>
      <c r="G1" s="23"/>
      <c r="H1" s="23"/>
      <c r="I1" s="23"/>
      <c r="J1" s="23"/>
      <c r="K1" s="23"/>
      <c r="L1" s="23"/>
      <c r="M1" s="23"/>
      <c r="N1" s="23"/>
      <c r="O1" s="23"/>
      <c r="P1" s="23"/>
      <c r="Q1" s="23"/>
      <c r="R1" s="23"/>
      <c r="S1" s="23"/>
      <c r="T1" s="23"/>
      <c r="U1" s="23"/>
      <c r="V1" s="23"/>
      <c r="W1" s="23"/>
      <c r="X1" s="23"/>
      <c r="Y1" s="23"/>
      <c r="Z1" s="23"/>
      <c r="AA1" s="153" t="s">
        <v>158</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B2" s="23"/>
      <c r="C2" s="23"/>
      <c r="D2" s="23"/>
      <c r="E2" s="318"/>
      <c r="F2" s="23"/>
      <c r="G2" s="23"/>
      <c r="H2" s="23"/>
      <c r="I2" s="23"/>
      <c r="J2" s="23"/>
      <c r="K2" s="23"/>
      <c r="L2" s="23"/>
      <c r="M2" s="23"/>
      <c r="N2" s="23"/>
      <c r="O2" s="23"/>
      <c r="P2" s="23"/>
      <c r="Q2" s="23"/>
      <c r="R2" s="23"/>
      <c r="S2" s="23"/>
      <c r="T2" s="23"/>
      <c r="U2" s="23"/>
      <c r="V2" s="23"/>
      <c r="W2" s="23"/>
      <c r="X2" s="23"/>
      <c r="Y2" s="23"/>
      <c r="Z2" s="23"/>
      <c r="AA2" s="153" t="s">
        <v>2377</v>
      </c>
      <c r="AB2" s="153" t="s">
        <v>2378</v>
      </c>
      <c r="AC2" s="266" t="str">
        <f>IF($C$6&lt;&gt;"",$C$6,"")</f>
        <v/>
      </c>
      <c r="AD2" s="153" t="s">
        <v>2379</v>
      </c>
      <c r="AE2" s="153" t="s">
        <v>2380</v>
      </c>
      <c r="AF2" s="153" t="s">
        <v>2381</v>
      </c>
      <c r="AG2" s="153" t="s">
        <v>334</v>
      </c>
      <c r="AH2" s="153" t="s">
        <v>174</v>
      </c>
      <c r="AI2" s="153" t="s">
        <v>174</v>
      </c>
      <c r="AJ2" s="153" t="s">
        <v>174</v>
      </c>
      <c r="AK2" s="153" t="s">
        <v>174</v>
      </c>
      <c r="AL2" s="153" t="s">
        <v>2642</v>
      </c>
    </row>
    <row r="3" spans="1:38" ht="12.75" customHeight="1">
      <c r="A3" s="22" t="s">
        <v>2382</v>
      </c>
      <c r="B3" s="165" t="s">
        <v>2383</v>
      </c>
      <c r="C3" s="23"/>
      <c r="D3" s="23"/>
      <c r="E3" s="318"/>
      <c r="F3" s="23"/>
      <c r="G3" s="23"/>
      <c r="H3" s="23"/>
      <c r="I3" s="23"/>
      <c r="J3" s="23"/>
      <c r="K3" s="23"/>
      <c r="L3" s="23"/>
      <c r="M3" s="23"/>
      <c r="N3" s="23"/>
      <c r="O3" s="23"/>
      <c r="P3" s="23"/>
      <c r="Q3" s="23"/>
      <c r="R3" s="23"/>
      <c r="S3" s="23"/>
      <c r="T3" s="23"/>
      <c r="U3" s="23"/>
      <c r="V3" s="23"/>
      <c r="W3" s="23"/>
      <c r="X3" s="23"/>
      <c r="Y3" s="23"/>
      <c r="Z3" s="23"/>
      <c r="AA3" s="153" t="s">
        <v>2384</v>
      </c>
      <c r="AB3" s="153" t="s">
        <v>2385</v>
      </c>
      <c r="AC3" s="266" t="str">
        <f>IF($C$7&lt;&gt;"",$C$7,"")</f>
        <v/>
      </c>
      <c r="AD3" s="153" t="s">
        <v>2379</v>
      </c>
      <c r="AE3" s="153" t="s">
        <v>2380</v>
      </c>
      <c r="AF3" s="153" t="s">
        <v>2386</v>
      </c>
      <c r="AG3" s="153" t="s">
        <v>334</v>
      </c>
      <c r="AH3" s="153" t="s">
        <v>174</v>
      </c>
      <c r="AI3" s="153" t="s">
        <v>174</v>
      </c>
      <c r="AJ3" s="153" t="s">
        <v>174</v>
      </c>
      <c r="AK3" s="153" t="s">
        <v>174</v>
      </c>
      <c r="AL3" s="153" t="s">
        <v>2642</v>
      </c>
    </row>
    <row r="4" spans="1:38" ht="72" customHeight="1">
      <c r="A4" s="101"/>
      <c r="B4" s="372" t="s">
        <v>2387</v>
      </c>
      <c r="C4" s="392"/>
      <c r="D4" s="392"/>
      <c r="E4" s="392"/>
      <c r="F4" s="392"/>
      <c r="G4" s="23"/>
      <c r="H4" s="23"/>
      <c r="I4" s="23"/>
      <c r="J4" s="23"/>
      <c r="K4" s="23"/>
      <c r="L4" s="23"/>
      <c r="M4" s="23"/>
      <c r="N4" s="23"/>
      <c r="O4" s="23"/>
      <c r="P4" s="23"/>
      <c r="Q4" s="23"/>
      <c r="R4" s="23"/>
      <c r="S4" s="23"/>
      <c r="T4" s="23"/>
      <c r="U4" s="23"/>
      <c r="V4" s="23"/>
      <c r="W4" s="23"/>
      <c r="X4" s="23"/>
      <c r="Y4" s="23"/>
      <c r="Z4" s="23"/>
      <c r="AA4" s="153" t="s">
        <v>2388</v>
      </c>
      <c r="AB4" s="153" t="s">
        <v>2389</v>
      </c>
      <c r="AC4" s="266" t="str">
        <f>IF($C$8&lt;&gt;"",$C$8,"")</f>
        <v/>
      </c>
      <c r="AD4" s="153" t="s">
        <v>2379</v>
      </c>
      <c r="AE4" s="153" t="s">
        <v>2380</v>
      </c>
      <c r="AF4" s="153" t="s">
        <v>2390</v>
      </c>
      <c r="AG4" s="153" t="s">
        <v>334</v>
      </c>
      <c r="AH4" s="153" t="s">
        <v>174</v>
      </c>
      <c r="AI4" s="153" t="s">
        <v>174</v>
      </c>
      <c r="AJ4" s="153" t="s">
        <v>174</v>
      </c>
      <c r="AK4" s="153" t="s">
        <v>174</v>
      </c>
      <c r="AL4" s="153" t="s">
        <v>2642</v>
      </c>
    </row>
    <row r="5" spans="1:38" ht="39" customHeight="1" thickBot="1">
      <c r="A5" s="22"/>
      <c r="B5" s="82" t="s">
        <v>163</v>
      </c>
      <c r="C5" s="82" t="s">
        <v>2380</v>
      </c>
      <c r="D5" s="82" t="s">
        <v>287</v>
      </c>
      <c r="E5" s="319" t="s">
        <v>2391</v>
      </c>
      <c r="F5" s="82" t="s">
        <v>2392</v>
      </c>
      <c r="G5" s="23"/>
      <c r="H5" s="23"/>
      <c r="I5" s="23"/>
      <c r="J5" s="23"/>
      <c r="K5" s="23"/>
      <c r="L5" s="23"/>
      <c r="M5" s="23"/>
      <c r="N5" s="23"/>
      <c r="O5" s="23"/>
      <c r="P5" s="23"/>
      <c r="Q5" s="23"/>
      <c r="R5" s="23"/>
      <c r="S5" s="23"/>
      <c r="T5" s="23"/>
      <c r="U5" s="23"/>
      <c r="V5" s="23"/>
      <c r="W5" s="23"/>
      <c r="X5" s="23"/>
      <c r="Y5" s="23"/>
      <c r="Z5" s="23"/>
      <c r="AA5" s="153" t="s">
        <v>2393</v>
      </c>
      <c r="AB5" s="153" t="s">
        <v>2394</v>
      </c>
      <c r="AC5" s="266" t="str">
        <f>IF($C$9&lt;&gt;"",$C$9,"")</f>
        <v/>
      </c>
      <c r="AD5" s="153" t="s">
        <v>2379</v>
      </c>
      <c r="AE5" s="153" t="s">
        <v>2380</v>
      </c>
      <c r="AF5" s="153" t="s">
        <v>2395</v>
      </c>
      <c r="AG5" s="153" t="s">
        <v>334</v>
      </c>
      <c r="AH5" s="153" t="s">
        <v>174</v>
      </c>
      <c r="AI5" s="153" t="s">
        <v>174</v>
      </c>
      <c r="AJ5" s="153" t="s">
        <v>174</v>
      </c>
      <c r="AK5" s="153" t="s">
        <v>174</v>
      </c>
      <c r="AL5" s="153" t="s">
        <v>2642</v>
      </c>
    </row>
    <row r="6" spans="1:38" ht="12.75" customHeight="1" thickBot="1">
      <c r="A6" s="22"/>
      <c r="B6" s="296" t="s">
        <v>2378</v>
      </c>
      <c r="C6" s="314"/>
      <c r="D6" s="314"/>
      <c r="E6" s="320"/>
      <c r="F6" s="297" t="s">
        <v>2381</v>
      </c>
      <c r="G6" s="23"/>
      <c r="H6" s="23"/>
      <c r="I6" s="23"/>
      <c r="J6" s="23"/>
      <c r="K6" s="23"/>
      <c r="L6" s="23"/>
      <c r="M6" s="23"/>
      <c r="N6" s="23"/>
      <c r="O6" s="23"/>
      <c r="P6" s="23"/>
      <c r="Q6" s="23"/>
      <c r="R6" s="23"/>
      <c r="S6" s="23"/>
      <c r="T6" s="23"/>
      <c r="U6" s="23"/>
      <c r="V6" s="23"/>
      <c r="W6" s="23"/>
      <c r="X6" s="23"/>
      <c r="Y6" s="23"/>
      <c r="Z6" s="23"/>
      <c r="AA6" s="153" t="s">
        <v>2396</v>
      </c>
      <c r="AB6" s="153" t="s">
        <v>2397</v>
      </c>
      <c r="AC6" s="266" t="str">
        <f>IF($C$10&lt;&gt;"",$C$10,"")</f>
        <v/>
      </c>
      <c r="AD6" s="153" t="s">
        <v>2379</v>
      </c>
      <c r="AE6" s="153" t="s">
        <v>2380</v>
      </c>
      <c r="AF6" s="153" t="s">
        <v>2398</v>
      </c>
      <c r="AG6" s="153" t="s">
        <v>334</v>
      </c>
      <c r="AH6" s="153" t="s">
        <v>174</v>
      </c>
      <c r="AI6" s="153" t="s">
        <v>174</v>
      </c>
      <c r="AJ6" s="153" t="s">
        <v>174</v>
      </c>
      <c r="AK6" s="153" t="s">
        <v>174</v>
      </c>
      <c r="AL6" s="153" t="s">
        <v>2642</v>
      </c>
    </row>
    <row r="7" spans="1:38" ht="12.75" customHeight="1" thickBot="1">
      <c r="A7" s="22"/>
      <c r="B7" s="298" t="s">
        <v>2385</v>
      </c>
      <c r="C7" s="314"/>
      <c r="D7" s="314"/>
      <c r="E7" s="320">
        <v>2.0600000000000002E-3</v>
      </c>
      <c r="F7" s="299" t="s">
        <v>2386</v>
      </c>
      <c r="G7" s="23"/>
      <c r="H7" s="23"/>
      <c r="I7" s="23"/>
      <c r="J7" s="23"/>
      <c r="K7" s="23"/>
      <c r="L7" s="23"/>
      <c r="M7" s="23"/>
      <c r="N7" s="23"/>
      <c r="O7" s="23"/>
      <c r="P7" s="23"/>
      <c r="Q7" s="23"/>
      <c r="R7" s="23"/>
      <c r="S7" s="23"/>
      <c r="T7" s="23"/>
      <c r="U7" s="23"/>
      <c r="V7" s="23"/>
      <c r="W7" s="23"/>
      <c r="X7" s="23"/>
      <c r="Y7" s="23"/>
      <c r="Z7" s="23"/>
      <c r="AA7" s="153" t="s">
        <v>2399</v>
      </c>
      <c r="AB7" s="153" t="s">
        <v>2400</v>
      </c>
      <c r="AC7" s="266" t="str">
        <f>IF($C$11&lt;&gt;"",$C$11,"")</f>
        <v/>
      </c>
      <c r="AD7" s="153" t="s">
        <v>2379</v>
      </c>
      <c r="AE7" s="153" t="s">
        <v>2380</v>
      </c>
      <c r="AF7" s="153">
        <v>10</v>
      </c>
      <c r="AG7" s="153" t="s">
        <v>334</v>
      </c>
      <c r="AH7" s="153" t="s">
        <v>174</v>
      </c>
      <c r="AI7" s="153" t="s">
        <v>174</v>
      </c>
      <c r="AJ7" s="153" t="s">
        <v>174</v>
      </c>
      <c r="AK7" s="153" t="s">
        <v>174</v>
      </c>
      <c r="AL7" s="153" t="s">
        <v>2642</v>
      </c>
    </row>
    <row r="8" spans="1:38" ht="12.75" customHeight="1" thickBot="1">
      <c r="A8" s="22"/>
      <c r="B8" s="300" t="s">
        <v>2389</v>
      </c>
      <c r="C8" s="314"/>
      <c r="D8" s="314"/>
      <c r="E8" s="320">
        <v>1.5129999999999999E-2</v>
      </c>
      <c r="F8" s="299" t="s">
        <v>2390</v>
      </c>
      <c r="G8" s="23"/>
      <c r="H8" s="23"/>
      <c r="I8" s="23"/>
      <c r="J8" s="23"/>
      <c r="K8" s="23"/>
      <c r="L8" s="23"/>
      <c r="M8" s="23"/>
      <c r="N8" s="23"/>
      <c r="O8" s="23"/>
      <c r="P8" s="23"/>
      <c r="Q8" s="23"/>
      <c r="R8" s="23"/>
      <c r="S8" s="23"/>
      <c r="T8" s="23"/>
      <c r="U8" s="23"/>
      <c r="V8" s="23"/>
      <c r="W8" s="23"/>
      <c r="X8" s="23"/>
      <c r="Y8" s="23"/>
      <c r="Z8" s="23"/>
      <c r="AA8" s="153" t="s">
        <v>2401</v>
      </c>
      <c r="AB8" s="153" t="s">
        <v>2402</v>
      </c>
      <c r="AC8" s="266" t="str">
        <f>IF($C$12&lt;&gt;"",$C$12,"")</f>
        <v/>
      </c>
      <c r="AD8" s="153" t="s">
        <v>2379</v>
      </c>
      <c r="AE8" s="153" t="s">
        <v>2380</v>
      </c>
      <c r="AF8" s="153">
        <v>11</v>
      </c>
      <c r="AG8" s="153" t="s">
        <v>334</v>
      </c>
      <c r="AH8" s="153" t="s">
        <v>174</v>
      </c>
      <c r="AI8" s="153" t="s">
        <v>174</v>
      </c>
      <c r="AJ8" s="153" t="s">
        <v>174</v>
      </c>
      <c r="AK8" s="153" t="s">
        <v>174</v>
      </c>
      <c r="AL8" s="153" t="s">
        <v>2642</v>
      </c>
    </row>
    <row r="9" spans="1:38" ht="12.75" customHeight="1" thickBot="1">
      <c r="A9" s="22"/>
      <c r="B9" s="298" t="s">
        <v>2394</v>
      </c>
      <c r="C9" s="314"/>
      <c r="D9" s="314"/>
      <c r="E9" s="320">
        <v>1.15E-3</v>
      </c>
      <c r="F9" s="299" t="s">
        <v>2395</v>
      </c>
      <c r="G9" s="23"/>
      <c r="H9" s="23"/>
      <c r="I9" s="23"/>
      <c r="J9" s="23"/>
      <c r="K9" s="23"/>
      <c r="L9" s="23"/>
      <c r="M9" s="23"/>
      <c r="N9" s="23"/>
      <c r="O9" s="23"/>
      <c r="P9" s="23"/>
      <c r="Q9" s="23"/>
      <c r="R9" s="23"/>
      <c r="S9" s="23"/>
      <c r="T9" s="23"/>
      <c r="U9" s="23"/>
      <c r="V9" s="23"/>
      <c r="W9" s="23"/>
      <c r="X9" s="23"/>
      <c r="Y9" s="23"/>
      <c r="Z9" s="23"/>
      <c r="AA9" s="153" t="s">
        <v>2403</v>
      </c>
      <c r="AB9" s="153" t="s">
        <v>2404</v>
      </c>
      <c r="AC9" s="266" t="str">
        <f>IF($C$13&lt;&gt;"",$C$13,"")</f>
        <v/>
      </c>
      <c r="AD9" s="153" t="s">
        <v>2379</v>
      </c>
      <c r="AE9" s="153" t="s">
        <v>2380</v>
      </c>
      <c r="AF9" s="153">
        <v>12</v>
      </c>
      <c r="AG9" s="153" t="s">
        <v>334</v>
      </c>
      <c r="AH9" s="153" t="s">
        <v>174</v>
      </c>
      <c r="AI9" s="153" t="s">
        <v>174</v>
      </c>
      <c r="AJ9" s="153" t="s">
        <v>174</v>
      </c>
      <c r="AK9" s="153" t="s">
        <v>174</v>
      </c>
      <c r="AL9" s="153" t="s">
        <v>2642</v>
      </c>
    </row>
    <row r="10" spans="1:38" ht="12.75" customHeight="1" thickBot="1">
      <c r="A10" s="22"/>
      <c r="B10" s="300" t="s">
        <v>2397</v>
      </c>
      <c r="C10" s="314"/>
      <c r="D10" s="314"/>
      <c r="E10" s="320">
        <v>4.3909999999999998E-2</v>
      </c>
      <c r="F10" s="299" t="s">
        <v>2398</v>
      </c>
      <c r="G10" s="23"/>
      <c r="H10" s="23"/>
      <c r="I10" s="23"/>
      <c r="J10" s="23"/>
      <c r="K10" s="23"/>
      <c r="L10" s="23"/>
      <c r="M10" s="23"/>
      <c r="N10" s="23"/>
      <c r="O10" s="23"/>
      <c r="P10" s="23"/>
      <c r="Q10" s="23"/>
      <c r="R10" s="23"/>
      <c r="S10" s="23"/>
      <c r="T10" s="23"/>
      <c r="U10" s="23"/>
      <c r="V10" s="23"/>
      <c r="W10" s="23"/>
      <c r="X10" s="23"/>
      <c r="Y10" s="23"/>
      <c r="Z10" s="23"/>
      <c r="AA10" s="153" t="s">
        <v>2405</v>
      </c>
      <c r="AB10" s="153" t="s">
        <v>2406</v>
      </c>
      <c r="AC10" s="266" t="str">
        <f>IF($C$14&lt;&gt;"",$C$14,"")</f>
        <v/>
      </c>
      <c r="AD10" s="153" t="s">
        <v>2379</v>
      </c>
      <c r="AE10" s="153" t="s">
        <v>2380</v>
      </c>
      <c r="AF10" s="153">
        <v>13</v>
      </c>
      <c r="AG10" s="153" t="s">
        <v>334</v>
      </c>
      <c r="AH10" s="153" t="s">
        <v>174</v>
      </c>
      <c r="AI10" s="153" t="s">
        <v>174</v>
      </c>
      <c r="AJ10" s="153" t="s">
        <v>174</v>
      </c>
      <c r="AK10" s="153" t="s">
        <v>174</v>
      </c>
      <c r="AL10" s="153" t="s">
        <v>2642</v>
      </c>
    </row>
    <row r="11" spans="1:38" ht="12.75" customHeight="1" thickBot="1">
      <c r="A11" s="22"/>
      <c r="B11" s="300" t="s">
        <v>2400</v>
      </c>
      <c r="C11" s="314"/>
      <c r="D11" s="314"/>
      <c r="E11" s="320"/>
      <c r="F11" s="301">
        <v>10</v>
      </c>
      <c r="G11" s="23"/>
      <c r="H11" s="23"/>
      <c r="I11" s="23"/>
      <c r="J11" s="23"/>
      <c r="K11" s="23"/>
      <c r="L11" s="23"/>
      <c r="M11" s="23"/>
      <c r="N11" s="23"/>
      <c r="O11" s="23"/>
      <c r="P11" s="23"/>
      <c r="Q11" s="23"/>
      <c r="R11" s="23"/>
      <c r="S11" s="23"/>
      <c r="T11" s="23"/>
      <c r="U11" s="23"/>
      <c r="V11" s="23"/>
      <c r="W11" s="23"/>
      <c r="X11" s="23"/>
      <c r="Y11" s="23"/>
      <c r="Z11" s="23"/>
      <c r="AA11" s="153" t="s">
        <v>2407</v>
      </c>
      <c r="AB11" s="153" t="s">
        <v>2408</v>
      </c>
      <c r="AC11" s="266" t="str">
        <f>IF($C$15&lt;&gt;"",$C$15,"")</f>
        <v/>
      </c>
      <c r="AD11" s="153" t="s">
        <v>2379</v>
      </c>
      <c r="AE11" s="153" t="s">
        <v>2380</v>
      </c>
      <c r="AF11" s="153">
        <v>14</v>
      </c>
      <c r="AG11" s="153" t="s">
        <v>334</v>
      </c>
      <c r="AH11" s="153" t="s">
        <v>174</v>
      </c>
      <c r="AI11" s="153" t="s">
        <v>174</v>
      </c>
      <c r="AJ11" s="153" t="s">
        <v>174</v>
      </c>
      <c r="AK11" s="153" t="s">
        <v>174</v>
      </c>
      <c r="AL11" s="153" t="s">
        <v>2642</v>
      </c>
    </row>
    <row r="12" spans="1:38" ht="12.75" customHeight="1" thickBot="1">
      <c r="A12" s="22"/>
      <c r="B12" s="300" t="s">
        <v>2402</v>
      </c>
      <c r="C12" s="314"/>
      <c r="D12" s="314"/>
      <c r="E12" s="320">
        <v>9.9049999999999999E-2</v>
      </c>
      <c r="F12" s="301">
        <v>11</v>
      </c>
      <c r="G12" s="23"/>
      <c r="H12" s="23"/>
      <c r="I12" s="23"/>
      <c r="J12" s="23"/>
      <c r="K12" s="23"/>
      <c r="L12" s="23"/>
      <c r="M12" s="23"/>
      <c r="N12" s="23"/>
      <c r="O12" s="23"/>
      <c r="P12" s="23"/>
      <c r="Q12" s="23"/>
      <c r="R12" s="23"/>
      <c r="S12" s="23"/>
      <c r="T12" s="23"/>
      <c r="U12" s="23"/>
      <c r="V12" s="23"/>
      <c r="W12" s="23"/>
      <c r="X12" s="23"/>
      <c r="Y12" s="23"/>
      <c r="Z12" s="23"/>
      <c r="AA12" s="153" t="s">
        <v>2409</v>
      </c>
      <c r="AB12" s="153" t="s">
        <v>2410</v>
      </c>
      <c r="AC12" s="266" t="str">
        <f>IF($C$16&lt;&gt;"",$C$16,"")</f>
        <v/>
      </c>
      <c r="AD12" s="153" t="s">
        <v>2379</v>
      </c>
      <c r="AE12" s="153" t="s">
        <v>2380</v>
      </c>
      <c r="AF12" s="153">
        <v>15</v>
      </c>
      <c r="AG12" s="153" t="s">
        <v>334</v>
      </c>
      <c r="AH12" s="153" t="s">
        <v>174</v>
      </c>
      <c r="AI12" s="153" t="s">
        <v>174</v>
      </c>
      <c r="AJ12" s="153" t="s">
        <v>174</v>
      </c>
      <c r="AK12" s="153" t="s">
        <v>174</v>
      </c>
      <c r="AL12" s="153" t="s">
        <v>2642</v>
      </c>
    </row>
    <row r="13" spans="1:38" ht="12.75" customHeight="1" thickBot="1">
      <c r="A13" s="22"/>
      <c r="B13" s="300" t="s">
        <v>2404</v>
      </c>
      <c r="C13" s="314"/>
      <c r="D13" s="314"/>
      <c r="E13" s="320"/>
      <c r="F13" s="301">
        <v>12</v>
      </c>
      <c r="G13" s="23"/>
      <c r="H13" s="23"/>
      <c r="I13" s="23"/>
      <c r="J13" s="23"/>
      <c r="K13" s="23"/>
      <c r="L13" s="23"/>
      <c r="M13" s="23"/>
      <c r="N13" s="23"/>
      <c r="O13" s="23"/>
      <c r="P13" s="23"/>
      <c r="Q13" s="23"/>
      <c r="R13" s="23"/>
      <c r="S13" s="23"/>
      <c r="T13" s="23"/>
      <c r="U13" s="23"/>
      <c r="V13" s="23"/>
      <c r="W13" s="23"/>
      <c r="X13" s="23"/>
      <c r="Y13" s="23"/>
      <c r="Z13" s="23"/>
      <c r="AA13" s="153" t="s">
        <v>2411</v>
      </c>
      <c r="AB13" s="153" t="s">
        <v>2412</v>
      </c>
      <c r="AC13" s="266" t="str">
        <f>IF($C$17&lt;&gt;"",$C$17,"")</f>
        <v/>
      </c>
      <c r="AD13" s="153" t="s">
        <v>2379</v>
      </c>
      <c r="AE13" s="153" t="s">
        <v>2380</v>
      </c>
      <c r="AF13" s="153">
        <v>16</v>
      </c>
      <c r="AG13" s="153" t="s">
        <v>334</v>
      </c>
      <c r="AH13" s="153" t="s">
        <v>174</v>
      </c>
      <c r="AI13" s="153" t="s">
        <v>174</v>
      </c>
      <c r="AJ13" s="153" t="s">
        <v>174</v>
      </c>
      <c r="AK13" s="153" t="s">
        <v>174</v>
      </c>
      <c r="AL13" s="153" t="s">
        <v>2642</v>
      </c>
    </row>
    <row r="14" spans="1:38" ht="12.75" customHeight="1" thickBot="1">
      <c r="A14" s="22"/>
      <c r="B14" s="300" t="s">
        <v>2406</v>
      </c>
      <c r="C14" s="314"/>
      <c r="D14" s="314"/>
      <c r="E14" s="320"/>
      <c r="F14" s="301">
        <v>13</v>
      </c>
      <c r="G14" s="23"/>
      <c r="H14" s="23"/>
      <c r="I14" s="23"/>
      <c r="J14" s="23"/>
      <c r="K14" s="23"/>
      <c r="L14" s="23"/>
      <c r="M14" s="23"/>
      <c r="N14" s="23"/>
      <c r="O14" s="23"/>
      <c r="P14" s="23"/>
      <c r="Q14" s="23"/>
      <c r="R14" s="23"/>
      <c r="S14" s="23"/>
      <c r="T14" s="23"/>
      <c r="U14" s="23"/>
      <c r="V14" s="23"/>
      <c r="W14" s="23"/>
      <c r="X14" s="23"/>
      <c r="Y14" s="23"/>
      <c r="Z14" s="23"/>
      <c r="AA14" s="153" t="s">
        <v>2413</v>
      </c>
      <c r="AB14" s="153" t="s">
        <v>2414</v>
      </c>
      <c r="AC14" s="266" t="str">
        <f>IF($C$18&lt;&gt;"",$C$18,"")</f>
        <v/>
      </c>
      <c r="AD14" s="153" t="s">
        <v>2379</v>
      </c>
      <c r="AE14" s="153" t="s">
        <v>2380</v>
      </c>
      <c r="AF14" s="153">
        <v>19</v>
      </c>
      <c r="AG14" s="153" t="s">
        <v>334</v>
      </c>
      <c r="AH14" s="153" t="s">
        <v>174</v>
      </c>
      <c r="AI14" s="153" t="s">
        <v>174</v>
      </c>
      <c r="AJ14" s="153" t="s">
        <v>174</v>
      </c>
      <c r="AK14" s="153" t="s">
        <v>174</v>
      </c>
      <c r="AL14" s="153" t="s">
        <v>2642</v>
      </c>
    </row>
    <row r="15" spans="1:38" ht="12.75" customHeight="1" thickBot="1">
      <c r="A15" s="22"/>
      <c r="B15" s="300" t="s">
        <v>2408</v>
      </c>
      <c r="C15" s="314"/>
      <c r="D15" s="314"/>
      <c r="E15" s="320">
        <v>7.2800000000000004E-2</v>
      </c>
      <c r="F15" s="301">
        <v>14</v>
      </c>
      <c r="G15" s="23"/>
      <c r="H15" s="23"/>
      <c r="I15" s="23"/>
      <c r="J15" s="23"/>
      <c r="K15" s="23"/>
      <c r="L15" s="23"/>
      <c r="M15" s="23"/>
      <c r="N15" s="23"/>
      <c r="O15" s="23"/>
      <c r="P15" s="23"/>
      <c r="Q15" s="23"/>
      <c r="R15" s="23"/>
      <c r="S15" s="23"/>
      <c r="T15" s="23"/>
      <c r="U15" s="23"/>
      <c r="V15" s="23"/>
      <c r="W15" s="23"/>
      <c r="X15" s="23"/>
      <c r="Y15" s="23"/>
      <c r="Z15" s="23"/>
      <c r="AA15" s="153" t="s">
        <v>2415</v>
      </c>
      <c r="AB15" s="153" t="s">
        <v>2416</v>
      </c>
      <c r="AC15" s="266" t="str">
        <f>IF($C$19&lt;&gt;"",$C$19,"")</f>
        <v/>
      </c>
      <c r="AD15" s="153" t="s">
        <v>2379</v>
      </c>
      <c r="AE15" s="153" t="s">
        <v>2380</v>
      </c>
      <c r="AF15" s="153">
        <v>22</v>
      </c>
      <c r="AG15" s="153" t="s">
        <v>334</v>
      </c>
      <c r="AH15" s="153" t="s">
        <v>174</v>
      </c>
      <c r="AI15" s="153" t="s">
        <v>174</v>
      </c>
      <c r="AJ15" s="153" t="s">
        <v>174</v>
      </c>
      <c r="AK15" s="153" t="s">
        <v>174</v>
      </c>
      <c r="AL15" s="153" t="s">
        <v>2642</v>
      </c>
    </row>
    <row r="16" spans="1:38" ht="12.75" customHeight="1" thickBot="1">
      <c r="A16" s="22"/>
      <c r="B16" s="300" t="s">
        <v>2410</v>
      </c>
      <c r="C16" s="314"/>
      <c r="D16" s="314"/>
      <c r="E16" s="320">
        <v>3.542E-2</v>
      </c>
      <c r="F16" s="301">
        <v>15</v>
      </c>
      <c r="G16" s="23"/>
      <c r="H16" s="23"/>
      <c r="I16" s="23"/>
      <c r="J16" s="23"/>
      <c r="K16" s="23"/>
      <c r="L16" s="23"/>
      <c r="M16" s="23"/>
      <c r="N16" s="23"/>
      <c r="O16" s="23"/>
      <c r="P16" s="23"/>
      <c r="Q16" s="23"/>
      <c r="R16" s="23"/>
      <c r="S16" s="23"/>
      <c r="T16" s="23"/>
      <c r="U16" s="23"/>
      <c r="V16" s="23"/>
      <c r="W16" s="23"/>
      <c r="X16" s="23"/>
      <c r="Y16" s="23"/>
      <c r="Z16" s="23"/>
      <c r="AA16" s="153" t="s">
        <v>2417</v>
      </c>
      <c r="AB16" s="153" t="s">
        <v>797</v>
      </c>
      <c r="AC16" s="266" t="str">
        <f>IF($C$20&lt;&gt;"",$C$20,"")</f>
        <v/>
      </c>
      <c r="AD16" s="153" t="s">
        <v>2379</v>
      </c>
      <c r="AE16" s="153" t="s">
        <v>2380</v>
      </c>
      <c r="AF16" s="153">
        <v>23</v>
      </c>
      <c r="AG16" s="153" t="s">
        <v>334</v>
      </c>
      <c r="AH16" s="153" t="s">
        <v>174</v>
      </c>
      <c r="AI16" s="153" t="s">
        <v>174</v>
      </c>
      <c r="AJ16" s="153" t="s">
        <v>174</v>
      </c>
      <c r="AK16" s="153" t="s">
        <v>174</v>
      </c>
      <c r="AL16" s="153" t="s">
        <v>2642</v>
      </c>
    </row>
    <row r="17" spans="1:38" ht="12.75" customHeight="1" thickBot="1">
      <c r="A17" s="22"/>
      <c r="B17" s="298" t="s">
        <v>2412</v>
      </c>
      <c r="C17" s="314"/>
      <c r="D17" s="314"/>
      <c r="E17" s="320">
        <v>2.8700000000000002E-3</v>
      </c>
      <c r="F17" s="301">
        <v>16</v>
      </c>
      <c r="G17" s="23"/>
      <c r="H17" s="23"/>
      <c r="I17" s="23"/>
      <c r="J17" s="23"/>
      <c r="K17" s="23"/>
      <c r="L17" s="23"/>
      <c r="M17" s="23"/>
      <c r="N17" s="23"/>
      <c r="O17" s="23"/>
      <c r="P17" s="23"/>
      <c r="Q17" s="23"/>
      <c r="R17" s="23"/>
      <c r="S17" s="23"/>
      <c r="T17" s="23"/>
      <c r="U17" s="23"/>
      <c r="V17" s="23"/>
      <c r="W17" s="23"/>
      <c r="X17" s="23"/>
      <c r="Y17" s="23"/>
      <c r="Z17" s="23"/>
      <c r="AA17" s="153" t="s">
        <v>2418</v>
      </c>
      <c r="AB17" s="153" t="s">
        <v>2419</v>
      </c>
      <c r="AC17" s="266" t="str">
        <f>IF($C$21&lt;&gt;"",$C$21,"")</f>
        <v/>
      </c>
      <c r="AD17" s="153" t="s">
        <v>2379</v>
      </c>
      <c r="AE17" s="153" t="s">
        <v>2380</v>
      </c>
      <c r="AF17" s="153">
        <v>24</v>
      </c>
      <c r="AG17" s="153" t="s">
        <v>334</v>
      </c>
      <c r="AH17" s="153" t="s">
        <v>174</v>
      </c>
      <c r="AI17" s="153" t="s">
        <v>174</v>
      </c>
      <c r="AJ17" s="153" t="s">
        <v>174</v>
      </c>
      <c r="AK17" s="153" t="s">
        <v>174</v>
      </c>
      <c r="AL17" s="153" t="s">
        <v>2642</v>
      </c>
    </row>
    <row r="18" spans="1:38" ht="12.75" customHeight="1" thickBot="1">
      <c r="A18" s="22"/>
      <c r="B18" s="300" t="s">
        <v>2414</v>
      </c>
      <c r="C18" s="314"/>
      <c r="D18" s="314"/>
      <c r="E18" s="320">
        <v>3.141E-2</v>
      </c>
      <c r="F18" s="301">
        <v>19</v>
      </c>
      <c r="G18" s="23"/>
      <c r="H18" s="23"/>
      <c r="I18" s="23"/>
      <c r="J18" s="23"/>
      <c r="K18" s="23"/>
      <c r="L18" s="23"/>
      <c r="M18" s="23"/>
      <c r="N18" s="23"/>
      <c r="O18" s="23"/>
      <c r="P18" s="23"/>
      <c r="Q18" s="23"/>
      <c r="R18" s="23"/>
      <c r="S18" s="23"/>
      <c r="T18" s="23"/>
      <c r="U18" s="23"/>
      <c r="V18" s="23"/>
      <c r="W18" s="23"/>
      <c r="X18" s="23"/>
      <c r="Y18" s="23"/>
      <c r="Z18" s="23"/>
      <c r="AA18" s="153" t="s">
        <v>2420</v>
      </c>
      <c r="AB18" s="153" t="s">
        <v>2421</v>
      </c>
      <c r="AC18" s="266" t="str">
        <f>IF($C$22&lt;&gt;"",$C$22,"")</f>
        <v/>
      </c>
      <c r="AD18" s="153" t="s">
        <v>2379</v>
      </c>
      <c r="AE18" s="153" t="s">
        <v>2380</v>
      </c>
      <c r="AF18" s="153">
        <v>25</v>
      </c>
      <c r="AG18" s="153" t="s">
        <v>334</v>
      </c>
      <c r="AH18" s="153" t="s">
        <v>174</v>
      </c>
      <c r="AI18" s="153" t="s">
        <v>174</v>
      </c>
      <c r="AJ18" s="153" t="s">
        <v>174</v>
      </c>
      <c r="AK18" s="153" t="s">
        <v>174</v>
      </c>
      <c r="AL18" s="153" t="s">
        <v>2642</v>
      </c>
    </row>
    <row r="19" spans="1:38" ht="12.75" customHeight="1" thickBot="1">
      <c r="A19" s="22"/>
      <c r="B19" s="300" t="s">
        <v>2416</v>
      </c>
      <c r="C19" s="314"/>
      <c r="D19" s="314"/>
      <c r="E19" s="320"/>
      <c r="F19" s="301">
        <v>22</v>
      </c>
      <c r="G19" s="23"/>
      <c r="H19" s="23"/>
      <c r="I19" s="23"/>
      <c r="J19" s="23"/>
      <c r="K19" s="23"/>
      <c r="L19" s="23"/>
      <c r="M19" s="23"/>
      <c r="N19" s="23"/>
      <c r="O19" s="23"/>
      <c r="P19" s="23"/>
      <c r="Q19" s="23"/>
      <c r="R19" s="23"/>
      <c r="S19" s="23"/>
      <c r="T19" s="23"/>
      <c r="U19" s="23"/>
      <c r="V19" s="23"/>
      <c r="W19" s="23"/>
      <c r="X19" s="23"/>
      <c r="Y19" s="23"/>
      <c r="Z19" s="23"/>
      <c r="AA19" s="153" t="s">
        <v>2422</v>
      </c>
      <c r="AB19" s="153" t="s">
        <v>2423</v>
      </c>
      <c r="AC19" s="266" t="str">
        <f>IF($C$23&lt;&gt;"",$C$23,"")</f>
        <v/>
      </c>
      <c r="AD19" s="153" t="s">
        <v>2379</v>
      </c>
      <c r="AE19" s="153" t="s">
        <v>2380</v>
      </c>
      <c r="AF19" s="153">
        <v>26</v>
      </c>
      <c r="AG19" s="153" t="s">
        <v>334</v>
      </c>
      <c r="AH19" s="153" t="s">
        <v>174</v>
      </c>
      <c r="AI19" s="153" t="s">
        <v>174</v>
      </c>
      <c r="AJ19" s="153" t="s">
        <v>174</v>
      </c>
      <c r="AK19" s="153" t="s">
        <v>174</v>
      </c>
      <c r="AL19" s="153" t="s">
        <v>2642</v>
      </c>
    </row>
    <row r="20" spans="1:38" ht="12.75" customHeight="1" thickBot="1">
      <c r="A20" s="22"/>
      <c r="B20" s="300" t="s">
        <v>797</v>
      </c>
      <c r="C20" s="314"/>
      <c r="D20" s="314"/>
      <c r="E20" s="320">
        <v>1.341E-2</v>
      </c>
      <c r="F20" s="301">
        <v>23</v>
      </c>
      <c r="G20" s="23"/>
      <c r="H20" s="23"/>
      <c r="I20" s="23"/>
      <c r="J20" s="23"/>
      <c r="K20" s="23"/>
      <c r="L20" s="23"/>
      <c r="M20" s="23"/>
      <c r="N20" s="23"/>
      <c r="O20" s="23"/>
      <c r="P20" s="23"/>
      <c r="Q20" s="23"/>
      <c r="R20" s="23"/>
      <c r="S20" s="23"/>
      <c r="T20" s="23"/>
      <c r="U20" s="23"/>
      <c r="V20" s="23"/>
      <c r="W20" s="23"/>
      <c r="X20" s="23"/>
      <c r="Y20" s="23"/>
      <c r="Z20" s="23"/>
      <c r="AA20" s="153" t="s">
        <v>2424</v>
      </c>
      <c r="AB20" s="153" t="s">
        <v>2425</v>
      </c>
      <c r="AC20" s="266" t="str">
        <f>IF($C$24&lt;&gt;"",$C$24,"")</f>
        <v/>
      </c>
      <c r="AD20" s="153" t="s">
        <v>2379</v>
      </c>
      <c r="AE20" s="153" t="s">
        <v>2380</v>
      </c>
      <c r="AF20" s="153">
        <v>27</v>
      </c>
      <c r="AG20" s="153" t="s">
        <v>334</v>
      </c>
      <c r="AH20" s="153" t="s">
        <v>174</v>
      </c>
      <c r="AI20" s="153" t="s">
        <v>174</v>
      </c>
      <c r="AJ20" s="153" t="s">
        <v>174</v>
      </c>
      <c r="AK20" s="153" t="s">
        <v>174</v>
      </c>
      <c r="AL20" s="153" t="s">
        <v>2642</v>
      </c>
    </row>
    <row r="21" spans="1:38" ht="12.75" customHeight="1" thickBot="1">
      <c r="A21" s="22"/>
      <c r="B21" s="300" t="s">
        <v>2419</v>
      </c>
      <c r="C21" s="314"/>
      <c r="D21" s="314"/>
      <c r="E21" s="320">
        <v>3.32E-3</v>
      </c>
      <c r="F21" s="301">
        <v>24</v>
      </c>
      <c r="G21" s="23"/>
      <c r="H21" s="23"/>
      <c r="I21" s="23"/>
      <c r="J21" s="23"/>
      <c r="K21" s="23"/>
      <c r="L21" s="23"/>
      <c r="M21" s="23"/>
      <c r="N21" s="23"/>
      <c r="O21" s="23"/>
      <c r="P21" s="23"/>
      <c r="Q21" s="23"/>
      <c r="R21" s="23"/>
      <c r="S21" s="23"/>
      <c r="T21" s="23"/>
      <c r="U21" s="23"/>
      <c r="V21" s="23"/>
      <c r="W21" s="23"/>
      <c r="X21" s="23"/>
      <c r="Y21" s="23"/>
      <c r="Z21" s="23"/>
      <c r="AA21" s="153" t="s">
        <v>2426</v>
      </c>
      <c r="AB21" s="153" t="s">
        <v>2427</v>
      </c>
      <c r="AC21" s="266" t="str">
        <f>IF($C$25&lt;&gt;"",$C$25,"")</f>
        <v/>
      </c>
      <c r="AD21" s="153" t="s">
        <v>2379</v>
      </c>
      <c r="AE21" s="153" t="s">
        <v>2380</v>
      </c>
      <c r="AF21" s="153" t="s">
        <v>2428</v>
      </c>
      <c r="AG21" s="153" t="s">
        <v>334</v>
      </c>
      <c r="AH21" s="153" t="s">
        <v>174</v>
      </c>
      <c r="AI21" s="153" t="s">
        <v>174</v>
      </c>
      <c r="AJ21" s="153" t="s">
        <v>174</v>
      </c>
      <c r="AK21" s="153" t="s">
        <v>174</v>
      </c>
      <c r="AL21" s="153" t="s">
        <v>2642</v>
      </c>
    </row>
    <row r="22" spans="1:38" ht="12.75" customHeight="1" thickBot="1">
      <c r="A22" s="22"/>
      <c r="B22" s="300" t="s">
        <v>2421</v>
      </c>
      <c r="C22" s="314"/>
      <c r="D22" s="314"/>
      <c r="E22" s="320"/>
      <c r="F22" s="301">
        <v>25</v>
      </c>
      <c r="G22" s="23"/>
      <c r="H22" s="23"/>
      <c r="I22" s="23"/>
      <c r="J22" s="23"/>
      <c r="K22" s="23"/>
      <c r="L22" s="23"/>
      <c r="M22" s="23"/>
      <c r="N22" s="23"/>
      <c r="O22" s="23"/>
      <c r="P22" s="23"/>
      <c r="Q22" s="23"/>
      <c r="R22" s="23"/>
      <c r="S22" s="23"/>
      <c r="T22" s="23"/>
      <c r="U22" s="23"/>
      <c r="V22" s="23"/>
      <c r="W22" s="23"/>
      <c r="X22" s="23"/>
      <c r="Y22" s="23"/>
      <c r="Z22" s="23"/>
      <c r="AA22" s="153" t="s">
        <v>2429</v>
      </c>
      <c r="AB22" s="153" t="s">
        <v>2430</v>
      </c>
      <c r="AC22" s="266" t="str">
        <f>IF($C$26&lt;&gt;"",$C$26,"")</f>
        <v/>
      </c>
      <c r="AD22" s="153" t="s">
        <v>2379</v>
      </c>
      <c r="AE22" s="153" t="s">
        <v>2380</v>
      </c>
      <c r="AF22" s="153">
        <v>30</v>
      </c>
      <c r="AG22" s="153" t="s">
        <v>334</v>
      </c>
      <c r="AH22" s="153" t="s">
        <v>174</v>
      </c>
      <c r="AI22" s="153" t="s">
        <v>174</v>
      </c>
      <c r="AJ22" s="153" t="s">
        <v>174</v>
      </c>
      <c r="AK22" s="153" t="s">
        <v>174</v>
      </c>
      <c r="AL22" s="153" t="s">
        <v>2642</v>
      </c>
    </row>
    <row r="23" spans="1:38" ht="12.75" customHeight="1" thickBot="1">
      <c r="A23" s="22"/>
      <c r="B23" s="300" t="s">
        <v>2423</v>
      </c>
      <c r="C23" s="314"/>
      <c r="D23" s="314"/>
      <c r="E23" s="320">
        <v>5.9959999999999999E-2</v>
      </c>
      <c r="F23" s="301">
        <v>26</v>
      </c>
      <c r="G23" s="23"/>
      <c r="H23" s="23"/>
      <c r="I23" s="23"/>
      <c r="J23" s="23"/>
      <c r="K23" s="23"/>
      <c r="L23" s="23"/>
      <c r="M23" s="23"/>
      <c r="N23" s="23"/>
      <c r="O23" s="23"/>
      <c r="P23" s="23"/>
      <c r="Q23" s="23"/>
      <c r="R23" s="23"/>
      <c r="S23" s="23"/>
      <c r="T23" s="23"/>
      <c r="U23" s="23"/>
      <c r="V23" s="23"/>
      <c r="W23" s="23"/>
      <c r="X23" s="23"/>
      <c r="Y23" s="23"/>
      <c r="Z23" s="23"/>
      <c r="AA23" s="153" t="s">
        <v>2431</v>
      </c>
      <c r="AB23" s="153" t="s">
        <v>2432</v>
      </c>
      <c r="AC23" s="266" t="str">
        <f>IF($C$27&lt;&gt;"",$C$27,"")</f>
        <v/>
      </c>
      <c r="AD23" s="153" t="s">
        <v>2379</v>
      </c>
      <c r="AE23" s="153" t="s">
        <v>2380</v>
      </c>
      <c r="AF23" s="153">
        <v>31</v>
      </c>
      <c r="AG23" s="153" t="s">
        <v>334</v>
      </c>
      <c r="AH23" s="153" t="s">
        <v>174</v>
      </c>
      <c r="AI23" s="153" t="s">
        <v>174</v>
      </c>
      <c r="AJ23" s="153" t="s">
        <v>174</v>
      </c>
      <c r="AK23" s="153" t="s">
        <v>174</v>
      </c>
      <c r="AL23" s="153" t="s">
        <v>2642</v>
      </c>
    </row>
    <row r="24" spans="1:38" ht="12.75" customHeight="1" thickBot="1">
      <c r="A24" s="22"/>
      <c r="B24" s="300" t="s">
        <v>2425</v>
      </c>
      <c r="C24" s="314"/>
      <c r="D24" s="314"/>
      <c r="E24" s="320">
        <v>9.7400000000000004E-3</v>
      </c>
      <c r="F24" s="301">
        <v>27</v>
      </c>
      <c r="G24" s="23"/>
      <c r="H24" s="23"/>
      <c r="I24" s="23"/>
      <c r="J24" s="23"/>
      <c r="K24" s="23"/>
      <c r="L24" s="23"/>
      <c r="M24" s="23"/>
      <c r="N24" s="23"/>
      <c r="O24" s="23"/>
      <c r="P24" s="23"/>
      <c r="Q24" s="23"/>
      <c r="R24" s="23"/>
      <c r="S24" s="23"/>
      <c r="T24" s="23"/>
      <c r="U24" s="23"/>
      <c r="V24" s="23"/>
      <c r="W24" s="23"/>
      <c r="X24" s="23"/>
      <c r="Y24" s="23"/>
      <c r="Z24" s="23"/>
      <c r="AA24" s="153" t="s">
        <v>2433</v>
      </c>
      <c r="AB24" s="153" t="s">
        <v>2434</v>
      </c>
      <c r="AC24" s="266" t="str">
        <f>IF($C$28&lt;&gt;"",$C$28,"")</f>
        <v/>
      </c>
      <c r="AD24" s="153" t="s">
        <v>2379</v>
      </c>
      <c r="AE24" s="153" t="s">
        <v>2380</v>
      </c>
      <c r="AF24" s="153">
        <v>38</v>
      </c>
      <c r="AG24" s="153" t="s">
        <v>334</v>
      </c>
      <c r="AH24" s="153" t="s">
        <v>174</v>
      </c>
      <c r="AI24" s="153" t="s">
        <v>174</v>
      </c>
      <c r="AJ24" s="153" t="s">
        <v>174</v>
      </c>
      <c r="AK24" s="153" t="s">
        <v>174</v>
      </c>
      <c r="AL24" s="153" t="s">
        <v>2642</v>
      </c>
    </row>
    <row r="25" spans="1:38" ht="12.75" customHeight="1" thickBot="1">
      <c r="A25" s="22"/>
      <c r="B25" s="300" t="s">
        <v>2427</v>
      </c>
      <c r="C25" s="314"/>
      <c r="D25" s="314"/>
      <c r="E25" s="320"/>
      <c r="F25" s="301" t="s">
        <v>2428</v>
      </c>
      <c r="G25" s="23"/>
      <c r="H25" s="23"/>
      <c r="I25" s="23"/>
      <c r="J25" s="23"/>
      <c r="K25" s="23"/>
      <c r="L25" s="23"/>
      <c r="M25" s="23"/>
      <c r="N25" s="23"/>
      <c r="O25" s="23"/>
      <c r="P25" s="23"/>
      <c r="Q25" s="23"/>
      <c r="R25" s="23"/>
      <c r="S25" s="23"/>
      <c r="T25" s="23"/>
      <c r="U25" s="23"/>
      <c r="V25" s="23"/>
      <c r="W25" s="23"/>
      <c r="X25" s="23"/>
      <c r="Y25" s="23"/>
      <c r="Z25" s="23"/>
      <c r="AA25" s="153" t="s">
        <v>2435</v>
      </c>
      <c r="AB25" s="153" t="s">
        <v>2436</v>
      </c>
      <c r="AC25" s="266" t="str">
        <f>IF($C$29&lt;&gt;"",$C$29,"")</f>
        <v/>
      </c>
      <c r="AD25" s="153" t="s">
        <v>2379</v>
      </c>
      <c r="AE25" s="153" t="s">
        <v>2380</v>
      </c>
      <c r="AF25" s="153">
        <v>39</v>
      </c>
      <c r="AG25" s="153" t="s">
        <v>334</v>
      </c>
      <c r="AH25" s="153" t="s">
        <v>174</v>
      </c>
      <c r="AI25" s="153" t="s">
        <v>174</v>
      </c>
      <c r="AJ25" s="153" t="s">
        <v>174</v>
      </c>
      <c r="AK25" s="153" t="s">
        <v>174</v>
      </c>
      <c r="AL25" s="153" t="s">
        <v>2642</v>
      </c>
    </row>
    <row r="26" spans="1:38" ht="12.75" customHeight="1" thickBot="1">
      <c r="A26" s="22"/>
      <c r="B26" s="300" t="s">
        <v>2430</v>
      </c>
      <c r="C26" s="314"/>
      <c r="D26" s="314"/>
      <c r="E26" s="320">
        <v>4.3450000000000003E-2</v>
      </c>
      <c r="F26" s="301">
        <v>30</v>
      </c>
      <c r="G26" s="23"/>
      <c r="H26" s="23"/>
      <c r="I26" s="23"/>
      <c r="J26" s="23"/>
      <c r="K26" s="23"/>
      <c r="L26" s="23"/>
      <c r="M26" s="23"/>
      <c r="N26" s="23"/>
      <c r="O26" s="23"/>
      <c r="P26" s="23"/>
      <c r="Q26" s="23"/>
      <c r="R26" s="23"/>
      <c r="S26" s="23"/>
      <c r="T26" s="23"/>
      <c r="U26" s="23"/>
      <c r="V26" s="23"/>
      <c r="W26" s="23"/>
      <c r="X26" s="23"/>
      <c r="Y26" s="23"/>
      <c r="Z26" s="23"/>
      <c r="AA26" s="153" t="s">
        <v>2437</v>
      </c>
      <c r="AB26" s="153" t="s">
        <v>2438</v>
      </c>
      <c r="AC26" s="266" t="str">
        <f>IF($C$30&lt;&gt;"",$C$30,"")</f>
        <v/>
      </c>
      <c r="AD26" s="153" t="s">
        <v>2379</v>
      </c>
      <c r="AE26" s="153" t="s">
        <v>2380</v>
      </c>
      <c r="AF26" s="153">
        <v>40</v>
      </c>
      <c r="AG26" s="153" t="s">
        <v>334</v>
      </c>
      <c r="AH26" s="153" t="s">
        <v>174</v>
      </c>
      <c r="AI26" s="153" t="s">
        <v>174</v>
      </c>
      <c r="AJ26" s="153" t="s">
        <v>174</v>
      </c>
      <c r="AK26" s="153" t="s">
        <v>174</v>
      </c>
      <c r="AL26" s="153" t="s">
        <v>2642</v>
      </c>
    </row>
    <row r="27" spans="1:38" ht="12.75" customHeight="1" thickBot="1">
      <c r="A27" s="22"/>
      <c r="B27" s="300" t="s">
        <v>2432</v>
      </c>
      <c r="C27" s="314"/>
      <c r="D27" s="314"/>
      <c r="E27" s="320">
        <v>3.9440000000000003E-2</v>
      </c>
      <c r="F27" s="301">
        <v>31</v>
      </c>
      <c r="G27" s="23"/>
      <c r="H27" s="23"/>
      <c r="I27" s="23"/>
      <c r="J27" s="23"/>
      <c r="K27" s="23"/>
      <c r="L27" s="23"/>
      <c r="M27" s="23"/>
      <c r="N27" s="23"/>
      <c r="O27" s="23"/>
      <c r="P27" s="23"/>
      <c r="Q27" s="23"/>
      <c r="R27" s="23"/>
      <c r="S27" s="23"/>
      <c r="T27" s="23"/>
      <c r="U27" s="23"/>
      <c r="V27" s="23"/>
      <c r="W27" s="23"/>
      <c r="X27" s="23"/>
      <c r="Y27" s="23"/>
      <c r="Z27" s="23"/>
      <c r="AA27" s="153" t="s">
        <v>2439</v>
      </c>
      <c r="AB27" s="153" t="s">
        <v>2440</v>
      </c>
      <c r="AC27" s="266" t="str">
        <f>IF($C$31&lt;&gt;"",$C$31,"")</f>
        <v/>
      </c>
      <c r="AD27" s="153" t="s">
        <v>2379</v>
      </c>
      <c r="AE27" s="153" t="s">
        <v>2380</v>
      </c>
      <c r="AF27" s="153">
        <v>41</v>
      </c>
      <c r="AG27" s="153" t="s">
        <v>334</v>
      </c>
      <c r="AH27" s="153" t="s">
        <v>174</v>
      </c>
      <c r="AI27" s="153" t="s">
        <v>174</v>
      </c>
      <c r="AJ27" s="153" t="s">
        <v>174</v>
      </c>
      <c r="AK27" s="153" t="s">
        <v>174</v>
      </c>
      <c r="AL27" s="153" t="s">
        <v>2642</v>
      </c>
    </row>
    <row r="28" spans="1:38" ht="12.75" customHeight="1" thickBot="1">
      <c r="A28" s="22"/>
      <c r="B28" s="300" t="s">
        <v>2434</v>
      </c>
      <c r="C28" s="314"/>
      <c r="D28" s="314"/>
      <c r="E28" s="320">
        <v>3.0999999999999999E-3</v>
      </c>
      <c r="F28" s="301">
        <v>38</v>
      </c>
      <c r="G28" s="23"/>
      <c r="H28" s="23"/>
      <c r="I28" s="23"/>
      <c r="J28" s="23"/>
      <c r="K28" s="23"/>
      <c r="L28" s="23"/>
      <c r="M28" s="23"/>
      <c r="N28" s="23"/>
      <c r="O28" s="23"/>
      <c r="P28" s="23"/>
      <c r="Q28" s="23"/>
      <c r="R28" s="23"/>
      <c r="S28" s="23"/>
      <c r="T28" s="23"/>
      <c r="U28" s="23"/>
      <c r="V28" s="23"/>
      <c r="W28" s="23"/>
      <c r="X28" s="23"/>
      <c r="Y28" s="23"/>
      <c r="Z28" s="23"/>
      <c r="AA28" s="153" t="s">
        <v>2441</v>
      </c>
      <c r="AB28" s="153" t="s">
        <v>2442</v>
      </c>
      <c r="AC28" s="266" t="str">
        <f>IF($C$32&lt;&gt;"",$C$32,"")</f>
        <v/>
      </c>
      <c r="AD28" s="153" t="s">
        <v>2379</v>
      </c>
      <c r="AE28" s="153" t="s">
        <v>2380</v>
      </c>
      <c r="AF28" s="153">
        <v>42</v>
      </c>
      <c r="AG28" s="153" t="s">
        <v>334</v>
      </c>
      <c r="AH28" s="153" t="s">
        <v>174</v>
      </c>
      <c r="AI28" s="153" t="s">
        <v>174</v>
      </c>
      <c r="AJ28" s="153" t="s">
        <v>174</v>
      </c>
      <c r="AK28" s="153" t="s">
        <v>174</v>
      </c>
      <c r="AL28" s="153" t="s">
        <v>2642</v>
      </c>
    </row>
    <row r="29" spans="1:38" ht="12.75" customHeight="1" thickBot="1">
      <c r="A29" s="22"/>
      <c r="B29" s="300" t="s">
        <v>2436</v>
      </c>
      <c r="C29" s="314"/>
      <c r="D29" s="314"/>
      <c r="E29" s="320"/>
      <c r="F29" s="301">
        <v>39</v>
      </c>
      <c r="G29" s="23"/>
      <c r="H29" s="23"/>
      <c r="I29" s="23"/>
      <c r="J29" s="23"/>
      <c r="K29" s="23"/>
      <c r="L29" s="23"/>
      <c r="M29" s="23"/>
      <c r="N29" s="23"/>
      <c r="O29" s="23"/>
      <c r="P29" s="23"/>
      <c r="Q29" s="23"/>
      <c r="R29" s="23"/>
      <c r="S29" s="23"/>
      <c r="T29" s="23"/>
      <c r="U29" s="23"/>
      <c r="V29" s="23"/>
      <c r="W29" s="23"/>
      <c r="X29" s="23"/>
      <c r="Y29" s="23"/>
      <c r="Z29" s="23"/>
      <c r="AA29" s="153" t="s">
        <v>2443</v>
      </c>
      <c r="AB29" s="153" t="s">
        <v>2444</v>
      </c>
      <c r="AC29" s="266" t="str">
        <f>IF($C$33&lt;&gt;"",$C$33,"")</f>
        <v/>
      </c>
      <c r="AD29" s="153" t="s">
        <v>2379</v>
      </c>
      <c r="AE29" s="153" t="s">
        <v>2380</v>
      </c>
      <c r="AF29" s="153">
        <v>43</v>
      </c>
      <c r="AG29" s="153" t="s">
        <v>334</v>
      </c>
      <c r="AH29" s="153" t="s">
        <v>174</v>
      </c>
      <c r="AI29" s="153" t="s">
        <v>174</v>
      </c>
      <c r="AJ29" s="153" t="s">
        <v>174</v>
      </c>
      <c r="AK29" s="153" t="s">
        <v>174</v>
      </c>
      <c r="AL29" s="153" t="s">
        <v>2642</v>
      </c>
    </row>
    <row r="30" spans="1:38" ht="12.75" customHeight="1" thickBot="1">
      <c r="A30" s="22"/>
      <c r="B30" s="300" t="s">
        <v>2438</v>
      </c>
      <c r="C30" s="314"/>
      <c r="D30" s="314"/>
      <c r="E30" s="320">
        <v>6.6499999999999997E-3</v>
      </c>
      <c r="F30" s="301">
        <v>40</v>
      </c>
      <c r="G30" s="23"/>
      <c r="H30" s="23"/>
      <c r="I30" s="23"/>
      <c r="J30" s="23"/>
      <c r="K30" s="23"/>
      <c r="L30" s="23"/>
      <c r="M30" s="23"/>
      <c r="N30" s="23"/>
      <c r="O30" s="23"/>
      <c r="P30" s="23"/>
      <c r="Q30" s="23"/>
      <c r="R30" s="23"/>
      <c r="S30" s="23"/>
      <c r="T30" s="23"/>
      <c r="U30" s="23"/>
      <c r="V30" s="23"/>
      <c r="W30" s="23"/>
      <c r="X30" s="23"/>
      <c r="Y30" s="23"/>
      <c r="Z30" s="23"/>
      <c r="AA30" s="153" t="s">
        <v>2445</v>
      </c>
      <c r="AB30" s="153" t="s">
        <v>2446</v>
      </c>
      <c r="AC30" s="266" t="str">
        <f>IF($C$34&lt;&gt;"",$C$34,"")</f>
        <v/>
      </c>
      <c r="AD30" s="153" t="s">
        <v>2379</v>
      </c>
      <c r="AE30" s="153" t="s">
        <v>2380</v>
      </c>
      <c r="AF30" s="153">
        <v>44</v>
      </c>
      <c r="AG30" s="153" t="s">
        <v>334</v>
      </c>
      <c r="AH30" s="153" t="s">
        <v>174</v>
      </c>
      <c r="AI30" s="153" t="s">
        <v>174</v>
      </c>
      <c r="AJ30" s="153" t="s">
        <v>174</v>
      </c>
      <c r="AK30" s="153" t="s">
        <v>174</v>
      </c>
      <c r="AL30" s="153" t="s">
        <v>2642</v>
      </c>
    </row>
    <row r="31" spans="1:38" ht="12.75" customHeight="1" thickBot="1">
      <c r="A31" s="22"/>
      <c r="B31" s="300" t="s">
        <v>2440</v>
      </c>
      <c r="C31" s="314"/>
      <c r="D31" s="314"/>
      <c r="E31" s="320"/>
      <c r="F31" s="301">
        <v>41</v>
      </c>
      <c r="G31" s="23"/>
      <c r="H31" s="23"/>
      <c r="I31" s="23"/>
      <c r="J31" s="23"/>
      <c r="K31" s="23"/>
      <c r="L31" s="23"/>
      <c r="M31" s="23"/>
      <c r="N31" s="23"/>
      <c r="O31" s="23"/>
      <c r="P31" s="23"/>
      <c r="Q31" s="23"/>
      <c r="R31" s="23"/>
      <c r="S31" s="23"/>
      <c r="T31" s="23"/>
      <c r="U31" s="23"/>
      <c r="V31" s="23"/>
      <c r="W31" s="23"/>
      <c r="X31" s="23"/>
      <c r="Y31" s="23"/>
      <c r="Z31" s="23"/>
      <c r="AA31" s="153" t="s">
        <v>2447</v>
      </c>
      <c r="AB31" s="153" t="s">
        <v>2448</v>
      </c>
      <c r="AC31" s="266" t="str">
        <f>IF($C$35&lt;&gt;"",$C$35,"")</f>
        <v/>
      </c>
      <c r="AD31" s="153" t="s">
        <v>2379</v>
      </c>
      <c r="AE31" s="153" t="s">
        <v>2380</v>
      </c>
      <c r="AF31" s="153">
        <v>45</v>
      </c>
      <c r="AG31" s="153" t="s">
        <v>334</v>
      </c>
      <c r="AH31" s="153" t="s">
        <v>174</v>
      </c>
      <c r="AI31" s="153" t="s">
        <v>174</v>
      </c>
      <c r="AJ31" s="153" t="s">
        <v>174</v>
      </c>
      <c r="AK31" s="153" t="s">
        <v>174</v>
      </c>
      <c r="AL31" s="153" t="s">
        <v>2642</v>
      </c>
    </row>
    <row r="32" spans="1:38" ht="12.75" customHeight="1" thickBot="1">
      <c r="A32" s="22"/>
      <c r="B32" s="300" t="s">
        <v>2442</v>
      </c>
      <c r="C32" s="314"/>
      <c r="D32" s="314"/>
      <c r="E32" s="320">
        <v>8.9649999999999994E-2</v>
      </c>
      <c r="F32" s="301">
        <v>42</v>
      </c>
      <c r="G32" s="23"/>
      <c r="H32" s="23"/>
      <c r="I32" s="23"/>
      <c r="J32" s="23"/>
      <c r="K32" s="23"/>
      <c r="L32" s="23"/>
      <c r="M32" s="23"/>
      <c r="N32" s="23"/>
      <c r="O32" s="23"/>
      <c r="P32" s="23"/>
      <c r="Q32" s="23"/>
      <c r="R32" s="23"/>
      <c r="S32" s="23"/>
      <c r="T32" s="23"/>
      <c r="U32" s="23"/>
      <c r="V32" s="23"/>
      <c r="W32" s="23"/>
      <c r="X32" s="23"/>
      <c r="Y32" s="23"/>
      <c r="Z32" s="23"/>
      <c r="AA32" s="153" t="s">
        <v>2449</v>
      </c>
      <c r="AB32" s="153" t="s">
        <v>2450</v>
      </c>
      <c r="AC32" s="266" t="str">
        <f>IF($C$36&lt;&gt;"",$C$36,"")</f>
        <v/>
      </c>
      <c r="AD32" s="153" t="s">
        <v>2379</v>
      </c>
      <c r="AE32" s="153" t="s">
        <v>2380</v>
      </c>
      <c r="AF32" s="153">
        <v>46</v>
      </c>
      <c r="AG32" s="153" t="s">
        <v>334</v>
      </c>
      <c r="AH32" s="153" t="s">
        <v>174</v>
      </c>
      <c r="AI32" s="153" t="s">
        <v>174</v>
      </c>
      <c r="AJ32" s="153" t="s">
        <v>174</v>
      </c>
      <c r="AK32" s="153" t="s">
        <v>174</v>
      </c>
      <c r="AL32" s="153" t="s">
        <v>2642</v>
      </c>
    </row>
    <row r="33" spans="1:38" ht="12.75" customHeight="1" thickBot="1">
      <c r="A33" s="22"/>
      <c r="B33" s="302" t="s">
        <v>2444</v>
      </c>
      <c r="C33" s="314"/>
      <c r="D33" s="314"/>
      <c r="E33" s="320"/>
      <c r="F33" s="301">
        <v>43</v>
      </c>
      <c r="G33" s="23"/>
      <c r="H33" s="23"/>
      <c r="I33" s="23"/>
      <c r="J33" s="23"/>
      <c r="K33" s="23"/>
      <c r="L33" s="23"/>
      <c r="M33" s="23"/>
      <c r="N33" s="23"/>
      <c r="O33" s="23"/>
      <c r="P33" s="23"/>
      <c r="Q33" s="23"/>
      <c r="R33" s="23"/>
      <c r="S33" s="23"/>
      <c r="T33" s="23"/>
      <c r="U33" s="23"/>
      <c r="V33" s="23"/>
      <c r="W33" s="23"/>
      <c r="X33" s="23"/>
      <c r="Y33" s="23"/>
      <c r="Z33" s="23"/>
      <c r="AA33" s="153" t="s">
        <v>2451</v>
      </c>
      <c r="AB33" s="153" t="s">
        <v>2452</v>
      </c>
      <c r="AC33" s="266" t="str">
        <f>IF($C$37&lt;&gt;"",$C$37,"")</f>
        <v/>
      </c>
      <c r="AD33" s="153" t="s">
        <v>2379</v>
      </c>
      <c r="AE33" s="153" t="s">
        <v>2380</v>
      </c>
      <c r="AF33" s="153">
        <v>47</v>
      </c>
      <c r="AG33" s="153" t="s">
        <v>334</v>
      </c>
      <c r="AH33" s="153" t="s">
        <v>174</v>
      </c>
      <c r="AI33" s="153" t="s">
        <v>174</v>
      </c>
      <c r="AJ33" s="153" t="s">
        <v>174</v>
      </c>
      <c r="AK33" s="153" t="s">
        <v>174</v>
      </c>
      <c r="AL33" s="153" t="s">
        <v>2642</v>
      </c>
    </row>
    <row r="34" spans="1:38" ht="12.75" customHeight="1" thickBot="1">
      <c r="A34" s="22"/>
      <c r="B34" s="300" t="s">
        <v>2446</v>
      </c>
      <c r="C34" s="314"/>
      <c r="D34" s="314"/>
      <c r="E34" s="320">
        <v>1.49E-3</v>
      </c>
      <c r="F34" s="301">
        <v>44</v>
      </c>
      <c r="G34" s="23"/>
      <c r="H34" s="23"/>
      <c r="I34" s="23"/>
      <c r="J34" s="23"/>
      <c r="K34" s="23"/>
      <c r="L34" s="23"/>
      <c r="M34" s="23"/>
      <c r="N34" s="23"/>
      <c r="O34" s="23"/>
      <c r="P34" s="23"/>
      <c r="Q34" s="23"/>
      <c r="R34" s="23"/>
      <c r="S34" s="23"/>
      <c r="T34" s="23"/>
      <c r="U34" s="23"/>
      <c r="V34" s="23"/>
      <c r="W34" s="23"/>
      <c r="X34" s="23"/>
      <c r="Y34" s="23"/>
      <c r="Z34" s="23"/>
      <c r="AA34" s="153" t="s">
        <v>2453</v>
      </c>
      <c r="AB34" s="153" t="s">
        <v>2454</v>
      </c>
      <c r="AC34" s="266" t="str">
        <f>IF($C$38&lt;&gt;"",$C$38,"")</f>
        <v/>
      </c>
      <c r="AD34" s="153" t="s">
        <v>2379</v>
      </c>
      <c r="AE34" s="153" t="s">
        <v>2380</v>
      </c>
      <c r="AF34" s="153">
        <v>48</v>
      </c>
      <c r="AG34" s="153" t="s">
        <v>334</v>
      </c>
      <c r="AH34" s="153" t="s">
        <v>174</v>
      </c>
      <c r="AI34" s="153" t="s">
        <v>174</v>
      </c>
      <c r="AJ34" s="153" t="s">
        <v>174</v>
      </c>
      <c r="AK34" s="153" t="s">
        <v>174</v>
      </c>
      <c r="AL34" s="153" t="s">
        <v>2642</v>
      </c>
    </row>
    <row r="35" spans="1:38" ht="12.75" customHeight="1" thickBot="1">
      <c r="A35" s="22"/>
      <c r="B35" s="300" t="s">
        <v>2448</v>
      </c>
      <c r="C35" s="314"/>
      <c r="D35" s="314"/>
      <c r="E35" s="320">
        <v>4.895E-2</v>
      </c>
      <c r="F35" s="301">
        <v>45</v>
      </c>
      <c r="G35" s="23"/>
      <c r="H35" s="23"/>
      <c r="I35" s="23"/>
      <c r="J35" s="23"/>
      <c r="K35" s="23"/>
      <c r="L35" s="23"/>
      <c r="M35" s="23"/>
      <c r="N35" s="23"/>
      <c r="O35" s="23"/>
      <c r="P35" s="23"/>
      <c r="Q35" s="23"/>
      <c r="R35" s="23"/>
      <c r="S35" s="23"/>
      <c r="T35" s="23"/>
      <c r="U35" s="23"/>
      <c r="V35" s="23"/>
      <c r="W35" s="23"/>
      <c r="X35" s="23"/>
      <c r="Y35" s="23"/>
      <c r="Z35" s="23"/>
      <c r="AA35" s="153" t="s">
        <v>2455</v>
      </c>
      <c r="AB35" s="153" t="s">
        <v>2456</v>
      </c>
      <c r="AC35" s="266" t="str">
        <f>IF($C$39&lt;&gt;"",$C$39,"")</f>
        <v/>
      </c>
      <c r="AD35" s="153" t="s">
        <v>2379</v>
      </c>
      <c r="AE35" s="153" t="s">
        <v>2380</v>
      </c>
      <c r="AF35" s="153">
        <v>49</v>
      </c>
      <c r="AG35" s="153" t="s">
        <v>334</v>
      </c>
      <c r="AH35" s="153" t="s">
        <v>174</v>
      </c>
      <c r="AI35" s="153" t="s">
        <v>174</v>
      </c>
      <c r="AJ35" s="153" t="s">
        <v>174</v>
      </c>
      <c r="AK35" s="153" t="s">
        <v>174</v>
      </c>
      <c r="AL35" s="153" t="s">
        <v>2642</v>
      </c>
    </row>
    <row r="36" spans="1:38" ht="12.75" customHeight="1" thickBot="1">
      <c r="A36" s="22"/>
      <c r="B36" s="300" t="s">
        <v>2450</v>
      </c>
      <c r="C36" s="314"/>
      <c r="D36" s="314"/>
      <c r="E36" s="320"/>
      <c r="F36" s="301">
        <v>46</v>
      </c>
      <c r="G36" s="23"/>
      <c r="H36" s="23"/>
      <c r="I36" s="23"/>
      <c r="J36" s="23"/>
      <c r="K36" s="23"/>
      <c r="L36" s="23"/>
      <c r="M36" s="23"/>
      <c r="N36" s="23"/>
      <c r="O36" s="23"/>
      <c r="P36" s="23"/>
      <c r="Q36" s="23"/>
      <c r="R36" s="23"/>
      <c r="S36" s="23"/>
      <c r="T36" s="23"/>
      <c r="U36" s="23"/>
      <c r="V36" s="23"/>
      <c r="W36" s="23"/>
      <c r="X36" s="23"/>
      <c r="Y36" s="23"/>
      <c r="Z36" s="23"/>
      <c r="AA36" s="153" t="s">
        <v>2457</v>
      </c>
      <c r="AB36" s="153" t="s">
        <v>2458</v>
      </c>
      <c r="AC36" s="266" t="str">
        <f>IF($C$40&lt;&gt;"",$C$40,"")</f>
        <v/>
      </c>
      <c r="AD36" s="153" t="s">
        <v>2379</v>
      </c>
      <c r="AE36" s="153" t="s">
        <v>2380</v>
      </c>
      <c r="AF36" s="153">
        <v>50</v>
      </c>
      <c r="AG36" s="153" t="s">
        <v>334</v>
      </c>
      <c r="AH36" s="153" t="s">
        <v>174</v>
      </c>
      <c r="AI36" s="153" t="s">
        <v>174</v>
      </c>
      <c r="AJ36" s="153" t="s">
        <v>174</v>
      </c>
      <c r="AK36" s="153" t="s">
        <v>174</v>
      </c>
      <c r="AL36" s="153" t="s">
        <v>2642</v>
      </c>
    </row>
    <row r="37" spans="1:38" ht="12.75" customHeight="1" thickBot="1">
      <c r="A37" s="22"/>
      <c r="B37" s="300" t="s">
        <v>2452</v>
      </c>
      <c r="C37" s="314"/>
      <c r="D37" s="314"/>
      <c r="E37" s="320"/>
      <c r="F37" s="301">
        <v>47</v>
      </c>
      <c r="G37" s="23"/>
      <c r="H37" s="23"/>
      <c r="I37" s="23"/>
      <c r="J37" s="23"/>
      <c r="K37" s="23"/>
      <c r="L37" s="23"/>
      <c r="M37" s="23"/>
      <c r="N37" s="23"/>
      <c r="O37" s="23"/>
      <c r="P37" s="23"/>
      <c r="Q37" s="23"/>
      <c r="R37" s="23"/>
      <c r="S37" s="23"/>
      <c r="T37" s="23"/>
      <c r="U37" s="23"/>
      <c r="V37" s="23"/>
      <c r="W37" s="23"/>
      <c r="X37" s="23"/>
      <c r="Y37" s="23"/>
      <c r="Z37" s="23"/>
      <c r="AA37" s="153" t="s">
        <v>2459</v>
      </c>
      <c r="AB37" s="153" t="s">
        <v>2460</v>
      </c>
      <c r="AC37" s="266" t="str">
        <f>IF($C$41&lt;&gt;"",$C$41,"")</f>
        <v/>
      </c>
      <c r="AD37" s="153" t="s">
        <v>2379</v>
      </c>
      <c r="AE37" s="153" t="s">
        <v>2380</v>
      </c>
      <c r="AF37" s="153">
        <v>51</v>
      </c>
      <c r="AG37" s="153" t="s">
        <v>334</v>
      </c>
      <c r="AH37" s="153" t="s">
        <v>174</v>
      </c>
      <c r="AI37" s="153" t="s">
        <v>174</v>
      </c>
      <c r="AJ37" s="153" t="s">
        <v>174</v>
      </c>
      <c r="AK37" s="153" t="s">
        <v>174</v>
      </c>
      <c r="AL37" s="153" t="s">
        <v>2642</v>
      </c>
    </row>
    <row r="38" spans="1:38" ht="12.75" customHeight="1" thickBot="1">
      <c r="A38" s="22"/>
      <c r="B38" s="300" t="s">
        <v>2454</v>
      </c>
      <c r="C38" s="314"/>
      <c r="D38" s="314"/>
      <c r="E38" s="320"/>
      <c r="F38" s="301">
        <v>48</v>
      </c>
      <c r="G38" s="23"/>
      <c r="H38" s="23"/>
      <c r="I38" s="23"/>
      <c r="J38" s="23"/>
      <c r="K38" s="23"/>
      <c r="L38" s="23"/>
      <c r="M38" s="23"/>
      <c r="N38" s="23"/>
      <c r="O38" s="23"/>
      <c r="P38" s="23"/>
      <c r="Q38" s="23"/>
      <c r="R38" s="23"/>
      <c r="S38" s="23"/>
      <c r="T38" s="23"/>
      <c r="U38" s="23"/>
      <c r="V38" s="23"/>
      <c r="W38" s="23"/>
      <c r="X38" s="23"/>
      <c r="Y38" s="23"/>
      <c r="Z38" s="23"/>
      <c r="AA38" s="153" t="s">
        <v>2461</v>
      </c>
      <c r="AB38" s="153" t="s">
        <v>2462</v>
      </c>
      <c r="AC38" s="266" t="str">
        <f>IF($C$42&lt;&gt;"",$C$42,"")</f>
        <v/>
      </c>
      <c r="AD38" s="153" t="s">
        <v>2379</v>
      </c>
      <c r="AE38" s="153" t="s">
        <v>2380</v>
      </c>
      <c r="AF38" s="153">
        <v>52</v>
      </c>
      <c r="AG38" s="153" t="s">
        <v>334</v>
      </c>
      <c r="AH38" s="153" t="s">
        <v>174</v>
      </c>
      <c r="AI38" s="153" t="s">
        <v>174</v>
      </c>
      <c r="AJ38" s="153" t="s">
        <v>174</v>
      </c>
      <c r="AK38" s="153" t="s">
        <v>174</v>
      </c>
      <c r="AL38" s="153" t="s">
        <v>2642</v>
      </c>
    </row>
    <row r="39" spans="1:38" ht="12.75" customHeight="1" thickBot="1">
      <c r="A39" s="22"/>
      <c r="B39" s="300" t="s">
        <v>2456</v>
      </c>
      <c r="C39" s="314"/>
      <c r="D39" s="314"/>
      <c r="E39" s="320"/>
      <c r="F39" s="301">
        <v>49</v>
      </c>
      <c r="G39" s="23"/>
      <c r="H39" s="23"/>
      <c r="I39" s="23"/>
      <c r="J39" s="23"/>
      <c r="K39" s="23"/>
      <c r="L39" s="23"/>
      <c r="M39" s="23"/>
      <c r="N39" s="23"/>
      <c r="O39" s="23"/>
      <c r="P39" s="23"/>
      <c r="Q39" s="23"/>
      <c r="R39" s="23"/>
      <c r="S39" s="23"/>
      <c r="T39" s="23"/>
      <c r="U39" s="23"/>
      <c r="V39" s="23"/>
      <c r="W39" s="23"/>
      <c r="X39" s="23"/>
      <c r="Y39" s="23"/>
      <c r="Z39" s="23"/>
      <c r="AA39" s="153" t="s">
        <v>2463</v>
      </c>
      <c r="AB39" s="153" t="s">
        <v>811</v>
      </c>
      <c r="AC39" s="266" t="str">
        <f>IF($C$43&lt;&gt;"",$C$43,"")</f>
        <v/>
      </c>
      <c r="AD39" s="153" t="s">
        <v>2379</v>
      </c>
      <c r="AE39" s="153" t="s">
        <v>2380</v>
      </c>
      <c r="AF39" s="153">
        <v>54</v>
      </c>
      <c r="AG39" s="153" t="s">
        <v>334</v>
      </c>
      <c r="AH39" s="153" t="s">
        <v>174</v>
      </c>
      <c r="AI39" s="153" t="s">
        <v>174</v>
      </c>
      <c r="AJ39" s="153" t="s">
        <v>174</v>
      </c>
      <c r="AK39" s="153" t="s">
        <v>174</v>
      </c>
      <c r="AL39" s="153" t="s">
        <v>2642</v>
      </c>
    </row>
    <row r="40" spans="1:38" ht="12.75" customHeight="1" thickBot="1">
      <c r="A40" s="22"/>
      <c r="B40" s="300" t="s">
        <v>2458</v>
      </c>
      <c r="C40" s="314"/>
      <c r="D40" s="314"/>
      <c r="E40" s="320">
        <v>2.6599999999999999E-2</v>
      </c>
      <c r="F40" s="301">
        <v>50</v>
      </c>
      <c r="G40" s="23"/>
      <c r="H40" s="23"/>
      <c r="I40" s="23"/>
      <c r="J40" s="23"/>
      <c r="K40" s="23"/>
      <c r="L40" s="23"/>
      <c r="M40" s="23"/>
      <c r="N40" s="23"/>
      <c r="O40" s="23"/>
      <c r="P40" s="23"/>
      <c r="Q40" s="23"/>
      <c r="R40" s="23"/>
      <c r="S40" s="23"/>
      <c r="T40" s="23"/>
      <c r="U40" s="23"/>
      <c r="V40" s="23"/>
      <c r="W40" s="23"/>
      <c r="X40" s="23"/>
      <c r="Y40" s="23"/>
      <c r="Z40" s="23"/>
      <c r="AA40" s="153" t="s">
        <v>2464</v>
      </c>
      <c r="AB40" s="153" t="s">
        <v>359</v>
      </c>
      <c r="AC40" s="266" t="str">
        <f>IF($C$44&lt;&gt;"",$C$44,"")</f>
        <v/>
      </c>
      <c r="AD40" s="153" t="s">
        <v>2379</v>
      </c>
      <c r="AE40" s="153" t="s">
        <v>2380</v>
      </c>
      <c r="AF40" s="153" t="s">
        <v>359</v>
      </c>
      <c r="AG40" s="153" t="s">
        <v>334</v>
      </c>
      <c r="AH40" s="153" t="s">
        <v>174</v>
      </c>
      <c r="AI40" s="153" t="s">
        <v>174</v>
      </c>
      <c r="AJ40" s="153" t="s">
        <v>174</v>
      </c>
      <c r="AK40" s="153" t="s">
        <v>174</v>
      </c>
      <c r="AL40" s="153" t="s">
        <v>2642</v>
      </c>
    </row>
    <row r="41" spans="1:38" ht="12.75" customHeight="1" thickBot="1">
      <c r="A41" s="22"/>
      <c r="B41" s="300" t="s">
        <v>2460</v>
      </c>
      <c r="C41" s="314"/>
      <c r="D41" s="314"/>
      <c r="E41" s="320">
        <v>5.2850000000000001E-2</v>
      </c>
      <c r="F41" s="301">
        <v>51</v>
      </c>
      <c r="G41" s="23"/>
      <c r="H41" s="23"/>
      <c r="I41" s="23"/>
      <c r="J41" s="23"/>
      <c r="K41" s="23"/>
      <c r="L41" s="23"/>
      <c r="M41" s="23"/>
      <c r="N41" s="23"/>
      <c r="O41" s="23"/>
      <c r="P41" s="23"/>
      <c r="Q41" s="23"/>
      <c r="R41" s="23"/>
      <c r="S41" s="23"/>
      <c r="T41" s="23"/>
      <c r="U41" s="23"/>
      <c r="V41" s="23"/>
      <c r="W41" s="23"/>
      <c r="X41" s="23"/>
      <c r="Y41" s="23"/>
      <c r="Z41" s="23"/>
      <c r="AA41" s="153" t="s">
        <v>2465</v>
      </c>
      <c r="AB41" s="153" t="s">
        <v>2466</v>
      </c>
      <c r="AC41" s="266">
        <f>IF($C$45&lt;&gt;"",$C$45,"")</f>
        <v>0</v>
      </c>
      <c r="AD41" s="153" t="s">
        <v>2379</v>
      </c>
      <c r="AE41" s="153" t="s">
        <v>2380</v>
      </c>
      <c r="AF41" s="153" t="s">
        <v>346</v>
      </c>
      <c r="AG41" s="153" t="s">
        <v>334</v>
      </c>
      <c r="AH41" s="153" t="s">
        <v>174</v>
      </c>
      <c r="AI41" s="153" t="s">
        <v>174</v>
      </c>
      <c r="AJ41" s="153" t="s">
        <v>174</v>
      </c>
      <c r="AK41" s="153" t="s">
        <v>174</v>
      </c>
      <c r="AL41" s="153" t="s">
        <v>2642</v>
      </c>
    </row>
    <row r="42" spans="1:38" ht="12.75" customHeight="1" thickBot="1">
      <c r="A42" s="22"/>
      <c r="B42" s="300" t="s">
        <v>2462</v>
      </c>
      <c r="C42" s="314"/>
      <c r="D42" s="314"/>
      <c r="E42" s="320">
        <v>0.28911999999999999</v>
      </c>
      <c r="F42" s="301">
        <v>52</v>
      </c>
      <c r="G42" s="23"/>
      <c r="H42" s="23"/>
      <c r="I42" s="23"/>
      <c r="J42" s="23"/>
      <c r="K42" s="23"/>
      <c r="L42" s="23"/>
      <c r="M42" s="23"/>
      <c r="N42" s="23"/>
      <c r="O42" s="23"/>
      <c r="P42" s="23"/>
      <c r="Q42" s="23"/>
      <c r="R42" s="23"/>
      <c r="S42" s="23"/>
      <c r="T42" s="23"/>
      <c r="U42" s="23"/>
      <c r="V42" s="23"/>
      <c r="W42" s="23"/>
      <c r="X42" s="23"/>
      <c r="Y42" s="23"/>
      <c r="Z42" s="23"/>
      <c r="AA42" s="153" t="s">
        <v>2467</v>
      </c>
      <c r="AB42" s="153" t="s">
        <v>2378</v>
      </c>
      <c r="AC42" s="266" t="str">
        <f>IF($D$6&lt;&gt;"",$D$6,"")</f>
        <v/>
      </c>
      <c r="AD42" s="153" t="s">
        <v>2379</v>
      </c>
      <c r="AE42" s="153" t="s">
        <v>287</v>
      </c>
      <c r="AF42" s="153" t="s">
        <v>2381</v>
      </c>
      <c r="AG42" s="153" t="s">
        <v>334</v>
      </c>
      <c r="AH42" s="153" t="s">
        <v>174</v>
      </c>
      <c r="AI42" s="153" t="s">
        <v>174</v>
      </c>
      <c r="AJ42" s="153" t="s">
        <v>174</v>
      </c>
      <c r="AK42" s="153" t="s">
        <v>174</v>
      </c>
      <c r="AL42" s="153" t="s">
        <v>2642</v>
      </c>
    </row>
    <row r="43" spans="1:38" ht="12.75" customHeight="1" thickBot="1">
      <c r="A43" s="22"/>
      <c r="B43" s="300" t="s">
        <v>811</v>
      </c>
      <c r="C43" s="314"/>
      <c r="D43" s="314"/>
      <c r="E43" s="320">
        <v>8.4799999999999997E-3</v>
      </c>
      <c r="F43" s="301">
        <v>54</v>
      </c>
      <c r="G43" s="23"/>
      <c r="H43" s="23"/>
      <c r="I43" s="23"/>
      <c r="J43" s="23"/>
      <c r="K43" s="23"/>
      <c r="L43" s="23"/>
      <c r="M43" s="23"/>
      <c r="N43" s="23"/>
      <c r="O43" s="23"/>
      <c r="P43" s="23"/>
      <c r="Q43" s="23"/>
      <c r="R43" s="23"/>
      <c r="S43" s="23"/>
      <c r="T43" s="23"/>
      <c r="U43" s="23"/>
      <c r="V43" s="23"/>
      <c r="W43" s="23"/>
      <c r="X43" s="23"/>
      <c r="Y43" s="23"/>
      <c r="Z43" s="23"/>
      <c r="AA43" s="153" t="s">
        <v>2468</v>
      </c>
      <c r="AB43" s="153" t="s">
        <v>2385</v>
      </c>
      <c r="AC43" s="266" t="str">
        <f>IF($D$7&lt;&gt;"",$D$7,"")</f>
        <v/>
      </c>
      <c r="AD43" s="153" t="s">
        <v>2379</v>
      </c>
      <c r="AE43" s="153" t="s">
        <v>287</v>
      </c>
      <c r="AF43" s="153" t="s">
        <v>2386</v>
      </c>
      <c r="AG43" s="153" t="s">
        <v>334</v>
      </c>
      <c r="AH43" s="153" t="s">
        <v>174</v>
      </c>
      <c r="AI43" s="153" t="s">
        <v>174</v>
      </c>
      <c r="AJ43" s="153" t="s">
        <v>174</v>
      </c>
      <c r="AK43" s="153" t="s">
        <v>174</v>
      </c>
      <c r="AL43" s="153" t="s">
        <v>2642</v>
      </c>
    </row>
    <row r="44" spans="1:38" ht="12.75" customHeight="1">
      <c r="A44" s="22"/>
      <c r="B44" s="92" t="s">
        <v>359</v>
      </c>
      <c r="C44" s="315"/>
      <c r="D44" s="315"/>
      <c r="E44" s="321"/>
      <c r="F44" s="145"/>
      <c r="G44" s="23"/>
      <c r="H44" s="23"/>
      <c r="I44" s="23"/>
      <c r="J44" s="23"/>
      <c r="K44" s="23"/>
      <c r="L44" s="23"/>
      <c r="M44" s="23"/>
      <c r="N44" s="23"/>
      <c r="O44" s="23"/>
      <c r="P44" s="23"/>
      <c r="Q44" s="23"/>
      <c r="R44" s="23"/>
      <c r="S44" s="23"/>
      <c r="T44" s="23"/>
      <c r="U44" s="23"/>
      <c r="V44" s="23"/>
      <c r="W44" s="23"/>
      <c r="X44" s="23"/>
      <c r="Y44" s="23"/>
      <c r="Z44" s="23"/>
      <c r="AA44" s="153" t="s">
        <v>2469</v>
      </c>
      <c r="AB44" s="153" t="s">
        <v>2389</v>
      </c>
      <c r="AC44" s="266" t="str">
        <f>IF($D$8&lt;&gt;"",$D$8,"")</f>
        <v/>
      </c>
      <c r="AD44" s="153" t="s">
        <v>2379</v>
      </c>
      <c r="AE44" s="153" t="s">
        <v>287</v>
      </c>
      <c r="AF44" s="153" t="s">
        <v>2390</v>
      </c>
      <c r="AG44" s="153" t="s">
        <v>334</v>
      </c>
      <c r="AH44" s="153" t="s">
        <v>174</v>
      </c>
      <c r="AI44" s="153" t="s">
        <v>174</v>
      </c>
      <c r="AJ44" s="153" t="s">
        <v>174</v>
      </c>
      <c r="AK44" s="153" t="s">
        <v>174</v>
      </c>
      <c r="AL44" s="153" t="s">
        <v>2642</v>
      </c>
    </row>
    <row r="45" spans="1:38" ht="12.75" customHeight="1">
      <c r="A45" s="22"/>
      <c r="B45" s="92" t="s">
        <v>2466</v>
      </c>
      <c r="C45" s="316">
        <f>SUM($C$6:$C$44)</f>
        <v>0</v>
      </c>
      <c r="D45" s="316">
        <f>SUM($D$6:$D$44)</f>
        <v>0</v>
      </c>
      <c r="E45" s="322">
        <f>SUM($E$6:$E$44)</f>
        <v>1.0000099999999998</v>
      </c>
      <c r="F45" s="146"/>
      <c r="G45" s="23"/>
      <c r="H45" s="23"/>
      <c r="I45" s="23"/>
      <c r="J45" s="23"/>
      <c r="K45" s="23"/>
      <c r="L45" s="23"/>
      <c r="M45" s="23"/>
      <c r="N45" s="23"/>
      <c r="O45" s="23"/>
      <c r="P45" s="23"/>
      <c r="Q45" s="23"/>
      <c r="R45" s="23"/>
      <c r="S45" s="23"/>
      <c r="T45" s="23"/>
      <c r="U45" s="23"/>
      <c r="V45" s="23"/>
      <c r="W45" s="23"/>
      <c r="X45" s="23"/>
      <c r="Y45" s="23"/>
      <c r="Z45" s="23"/>
      <c r="AA45" s="153" t="s">
        <v>2470</v>
      </c>
      <c r="AB45" s="153" t="s">
        <v>2394</v>
      </c>
      <c r="AC45" s="266" t="str">
        <f>IF($D$9&lt;&gt;"",$D$9,"")</f>
        <v/>
      </c>
      <c r="AD45" s="153" t="s">
        <v>2379</v>
      </c>
      <c r="AE45" s="153" t="s">
        <v>287</v>
      </c>
      <c r="AF45" s="153" t="s">
        <v>2395</v>
      </c>
      <c r="AG45" s="153" t="s">
        <v>334</v>
      </c>
      <c r="AH45" s="153" t="s">
        <v>174</v>
      </c>
      <c r="AI45" s="153" t="s">
        <v>174</v>
      </c>
      <c r="AJ45" s="153" t="s">
        <v>174</v>
      </c>
      <c r="AK45" s="153" t="s">
        <v>174</v>
      </c>
      <c r="AL45" s="153" t="s">
        <v>2642</v>
      </c>
    </row>
    <row r="46" spans="1:38" ht="12.75" customHeight="1">
      <c r="A46" s="38"/>
      <c r="B46" s="23"/>
      <c r="C46" s="23"/>
      <c r="D46" s="23"/>
      <c r="E46" s="318"/>
      <c r="F46" s="23"/>
      <c r="G46" s="23"/>
      <c r="H46" s="23"/>
      <c r="I46" s="23"/>
      <c r="J46" s="23"/>
      <c r="K46" s="23"/>
      <c r="L46" s="23"/>
      <c r="M46" s="23"/>
      <c r="N46" s="23"/>
      <c r="O46" s="23"/>
      <c r="P46" s="23"/>
      <c r="Q46" s="23"/>
      <c r="R46" s="23"/>
      <c r="S46" s="23"/>
      <c r="T46" s="23"/>
      <c r="U46" s="23"/>
      <c r="V46" s="23"/>
      <c r="W46" s="23"/>
      <c r="X46" s="23"/>
      <c r="Y46" s="23"/>
      <c r="Z46" s="23"/>
      <c r="AA46" s="153" t="s">
        <v>2471</v>
      </c>
      <c r="AB46" s="153" t="s">
        <v>2397</v>
      </c>
      <c r="AC46" s="266" t="str">
        <f>IF($D$10&lt;&gt;"",$D$10,"")</f>
        <v/>
      </c>
      <c r="AD46" s="153" t="s">
        <v>2379</v>
      </c>
      <c r="AE46" s="153" t="s">
        <v>287</v>
      </c>
      <c r="AF46" s="153" t="s">
        <v>2398</v>
      </c>
      <c r="AG46" s="153" t="s">
        <v>334</v>
      </c>
      <c r="AH46" s="153" t="s">
        <v>174</v>
      </c>
      <c r="AI46" s="153" t="s">
        <v>174</v>
      </c>
      <c r="AJ46" s="153" t="s">
        <v>174</v>
      </c>
      <c r="AK46" s="153" t="s">
        <v>174</v>
      </c>
      <c r="AL46" s="153" t="s">
        <v>2642</v>
      </c>
    </row>
    <row r="47" spans="1:38" ht="12.75" customHeight="1">
      <c r="A47" s="38"/>
      <c r="B47" s="23"/>
      <c r="C47" s="23"/>
      <c r="D47" s="23"/>
      <c r="E47" s="318"/>
      <c r="F47" s="23"/>
      <c r="G47" s="23"/>
      <c r="H47" s="23"/>
      <c r="I47" s="23"/>
      <c r="J47" s="23"/>
      <c r="K47" s="23"/>
      <c r="L47" s="23"/>
      <c r="M47" s="23"/>
      <c r="N47" s="23"/>
      <c r="O47" s="23"/>
      <c r="P47" s="23"/>
      <c r="Q47" s="23"/>
      <c r="R47" s="23"/>
      <c r="S47" s="23"/>
      <c r="T47" s="23"/>
      <c r="U47" s="23"/>
      <c r="V47" s="23"/>
      <c r="W47" s="23"/>
      <c r="X47" s="23"/>
      <c r="Y47" s="23"/>
      <c r="Z47" s="23"/>
      <c r="AA47" s="153" t="s">
        <v>2472</v>
      </c>
      <c r="AB47" s="153" t="s">
        <v>2400</v>
      </c>
      <c r="AC47" s="266" t="str">
        <f>IF($D$11&lt;&gt;"",$D$11,"")</f>
        <v/>
      </c>
      <c r="AD47" s="153" t="s">
        <v>2379</v>
      </c>
      <c r="AE47" s="153" t="s">
        <v>287</v>
      </c>
      <c r="AF47" s="153">
        <v>10</v>
      </c>
      <c r="AG47" s="153" t="s">
        <v>334</v>
      </c>
      <c r="AH47" s="153" t="s">
        <v>174</v>
      </c>
      <c r="AI47" s="153" t="s">
        <v>174</v>
      </c>
      <c r="AJ47" s="153" t="s">
        <v>174</v>
      </c>
      <c r="AK47" s="153" t="s">
        <v>174</v>
      </c>
      <c r="AL47" s="153" t="s">
        <v>2642</v>
      </c>
    </row>
    <row r="48" spans="1:38" ht="12.75" customHeight="1">
      <c r="A48" s="38"/>
      <c r="B48" s="23"/>
      <c r="C48" s="23"/>
      <c r="D48" s="23"/>
      <c r="E48" s="318"/>
      <c r="F48" s="23"/>
      <c r="G48" s="23"/>
      <c r="H48" s="23"/>
      <c r="I48" s="23"/>
      <c r="J48" s="23"/>
      <c r="K48" s="23"/>
      <c r="L48" s="23"/>
      <c r="M48" s="23"/>
      <c r="N48" s="23"/>
      <c r="O48" s="23"/>
      <c r="P48" s="23"/>
      <c r="Q48" s="23"/>
      <c r="R48" s="23"/>
      <c r="S48" s="23"/>
      <c r="T48" s="23"/>
      <c r="U48" s="23"/>
      <c r="V48" s="23"/>
      <c r="W48" s="23"/>
      <c r="X48" s="23"/>
      <c r="Y48" s="23"/>
      <c r="Z48" s="23"/>
      <c r="AA48" s="153" t="s">
        <v>2473</v>
      </c>
      <c r="AB48" s="153" t="s">
        <v>2402</v>
      </c>
      <c r="AC48" s="266" t="str">
        <f>IF($D$12&lt;&gt;"",$D$12,"")</f>
        <v/>
      </c>
      <c r="AD48" s="153" t="s">
        <v>2379</v>
      </c>
      <c r="AE48" s="153" t="s">
        <v>287</v>
      </c>
      <c r="AF48" s="153">
        <v>11</v>
      </c>
      <c r="AG48" s="153" t="s">
        <v>334</v>
      </c>
      <c r="AH48" s="153" t="s">
        <v>174</v>
      </c>
      <c r="AI48" s="153" t="s">
        <v>174</v>
      </c>
      <c r="AJ48" s="153" t="s">
        <v>174</v>
      </c>
      <c r="AK48" s="153" t="s">
        <v>174</v>
      </c>
      <c r="AL48" s="153" t="s">
        <v>2642</v>
      </c>
    </row>
    <row r="49" spans="1:38" ht="12.75" customHeight="1">
      <c r="A49" s="38"/>
      <c r="B49" s="23"/>
      <c r="C49" s="23"/>
      <c r="D49" s="23"/>
      <c r="E49" s="318"/>
      <c r="F49" s="23"/>
      <c r="G49" s="23"/>
      <c r="H49" s="23"/>
      <c r="I49" s="23"/>
      <c r="J49" s="23"/>
      <c r="K49" s="23"/>
      <c r="L49" s="23"/>
      <c r="M49" s="23"/>
      <c r="N49" s="23"/>
      <c r="O49" s="23"/>
      <c r="P49" s="23"/>
      <c r="Q49" s="23"/>
      <c r="R49" s="23"/>
      <c r="S49" s="23"/>
      <c r="T49" s="23"/>
      <c r="U49" s="23"/>
      <c r="V49" s="23"/>
      <c r="W49" s="23"/>
      <c r="X49" s="23"/>
      <c r="Y49" s="23"/>
      <c r="Z49" s="23"/>
      <c r="AA49" s="153" t="s">
        <v>2474</v>
      </c>
      <c r="AB49" s="153" t="s">
        <v>2404</v>
      </c>
      <c r="AC49" s="266" t="str">
        <f>IF($D$13&lt;&gt;"",$D$13,"")</f>
        <v/>
      </c>
      <c r="AD49" s="153" t="s">
        <v>2379</v>
      </c>
      <c r="AE49" s="153" t="s">
        <v>287</v>
      </c>
      <c r="AF49" s="153">
        <v>12</v>
      </c>
      <c r="AG49" s="153" t="s">
        <v>334</v>
      </c>
      <c r="AH49" s="153" t="s">
        <v>174</v>
      </c>
      <c r="AI49" s="153" t="s">
        <v>174</v>
      </c>
      <c r="AJ49" s="153" t="s">
        <v>174</v>
      </c>
      <c r="AK49" s="153" t="s">
        <v>174</v>
      </c>
      <c r="AL49" s="153" t="s">
        <v>2642</v>
      </c>
    </row>
    <row r="50" spans="1:38" ht="12.75" customHeight="1">
      <c r="A50" s="38"/>
      <c r="B50" s="23"/>
      <c r="C50" s="23"/>
      <c r="D50" s="23"/>
      <c r="E50" s="318"/>
      <c r="F50" s="23"/>
      <c r="G50" s="23"/>
      <c r="H50" s="23"/>
      <c r="I50" s="23"/>
      <c r="J50" s="23"/>
      <c r="K50" s="23"/>
      <c r="L50" s="23"/>
      <c r="M50" s="23"/>
      <c r="N50" s="23"/>
      <c r="O50" s="23"/>
      <c r="P50" s="23"/>
      <c r="Q50" s="23"/>
      <c r="R50" s="23"/>
      <c r="S50" s="23"/>
      <c r="T50" s="23"/>
      <c r="U50" s="23"/>
      <c r="V50" s="23"/>
      <c r="W50" s="23"/>
      <c r="X50" s="23"/>
      <c r="Y50" s="23"/>
      <c r="Z50" s="23"/>
      <c r="AA50" s="153" t="s">
        <v>2475</v>
      </c>
      <c r="AB50" s="153" t="s">
        <v>2406</v>
      </c>
      <c r="AC50" s="266" t="str">
        <f>IF($D$14&lt;&gt;"",$D$14,"")</f>
        <v/>
      </c>
      <c r="AD50" s="153" t="s">
        <v>2379</v>
      </c>
      <c r="AE50" s="153" t="s">
        <v>287</v>
      </c>
      <c r="AF50" s="153">
        <v>13</v>
      </c>
      <c r="AG50" s="153" t="s">
        <v>334</v>
      </c>
      <c r="AH50" s="153" t="s">
        <v>174</v>
      </c>
      <c r="AI50" s="153" t="s">
        <v>174</v>
      </c>
      <c r="AJ50" s="153" t="s">
        <v>174</v>
      </c>
      <c r="AK50" s="153" t="s">
        <v>174</v>
      </c>
      <c r="AL50" s="153" t="s">
        <v>2642</v>
      </c>
    </row>
    <row r="51" spans="1:38" ht="12.75" customHeight="1">
      <c r="A51" s="38"/>
      <c r="B51" s="23"/>
      <c r="C51" s="23"/>
      <c r="D51" s="23"/>
      <c r="E51" s="318"/>
      <c r="F51" s="23"/>
      <c r="G51" s="23"/>
      <c r="H51" s="23"/>
      <c r="I51" s="23"/>
      <c r="J51" s="23"/>
      <c r="K51" s="23"/>
      <c r="L51" s="23"/>
      <c r="M51" s="23"/>
      <c r="N51" s="23"/>
      <c r="O51" s="23"/>
      <c r="P51" s="23"/>
      <c r="Q51" s="23"/>
      <c r="R51" s="23"/>
      <c r="S51" s="23"/>
      <c r="T51" s="23"/>
      <c r="U51" s="23"/>
      <c r="V51" s="23"/>
      <c r="W51" s="23"/>
      <c r="X51" s="23"/>
      <c r="Y51" s="23"/>
      <c r="Z51" s="23"/>
      <c r="AA51" s="153" t="s">
        <v>2476</v>
      </c>
      <c r="AB51" s="153" t="s">
        <v>2408</v>
      </c>
      <c r="AC51" s="266" t="str">
        <f>IF($D$15&lt;&gt;"",$D$15,"")</f>
        <v/>
      </c>
      <c r="AD51" s="153" t="s">
        <v>2379</v>
      </c>
      <c r="AE51" s="153" t="s">
        <v>287</v>
      </c>
      <c r="AF51" s="153">
        <v>14</v>
      </c>
      <c r="AG51" s="153" t="s">
        <v>334</v>
      </c>
      <c r="AH51" s="153" t="s">
        <v>174</v>
      </c>
      <c r="AI51" s="153" t="s">
        <v>174</v>
      </c>
      <c r="AJ51" s="153" t="s">
        <v>174</v>
      </c>
      <c r="AK51" s="153" t="s">
        <v>174</v>
      </c>
      <c r="AL51" s="153" t="s">
        <v>2642</v>
      </c>
    </row>
    <row r="52" spans="1:38" ht="12.75" customHeight="1">
      <c r="A52" s="38"/>
      <c r="B52" s="23"/>
      <c r="C52" s="23"/>
      <c r="D52" s="23"/>
      <c r="E52" s="318"/>
      <c r="F52" s="23"/>
      <c r="G52" s="23"/>
      <c r="H52" s="23"/>
      <c r="I52" s="23"/>
      <c r="J52" s="23"/>
      <c r="K52" s="23"/>
      <c r="L52" s="23"/>
      <c r="M52" s="23"/>
      <c r="N52" s="23"/>
      <c r="O52" s="23"/>
      <c r="P52" s="23"/>
      <c r="Q52" s="23"/>
      <c r="R52" s="23"/>
      <c r="S52" s="23"/>
      <c r="T52" s="23"/>
      <c r="U52" s="23"/>
      <c r="V52" s="23"/>
      <c r="W52" s="23"/>
      <c r="X52" s="23"/>
      <c r="Y52" s="23"/>
      <c r="Z52" s="23"/>
      <c r="AA52" s="153" t="s">
        <v>2477</v>
      </c>
      <c r="AB52" s="153" t="s">
        <v>2410</v>
      </c>
      <c r="AC52" s="266" t="str">
        <f>IF($D$16&lt;&gt;"",$D$16,"")</f>
        <v/>
      </c>
      <c r="AD52" s="153" t="s">
        <v>2379</v>
      </c>
      <c r="AE52" s="153" t="s">
        <v>287</v>
      </c>
      <c r="AF52" s="153">
        <v>15</v>
      </c>
      <c r="AG52" s="153" t="s">
        <v>334</v>
      </c>
      <c r="AH52" s="153" t="s">
        <v>174</v>
      </c>
      <c r="AI52" s="153" t="s">
        <v>174</v>
      </c>
      <c r="AJ52" s="153" t="s">
        <v>174</v>
      </c>
      <c r="AK52" s="153" t="s">
        <v>174</v>
      </c>
      <c r="AL52" s="153" t="s">
        <v>2642</v>
      </c>
    </row>
    <row r="53" spans="1:38" ht="12.75" customHeight="1">
      <c r="A53" s="38"/>
      <c r="B53" s="23"/>
      <c r="C53" s="23"/>
      <c r="D53" s="23"/>
      <c r="E53" s="318"/>
      <c r="F53" s="23"/>
      <c r="G53" s="23"/>
      <c r="H53" s="23"/>
      <c r="I53" s="23"/>
      <c r="J53" s="23"/>
      <c r="K53" s="23"/>
      <c r="L53" s="23"/>
      <c r="M53" s="23"/>
      <c r="N53" s="23"/>
      <c r="O53" s="23"/>
      <c r="P53" s="23"/>
      <c r="Q53" s="23"/>
      <c r="R53" s="23"/>
      <c r="S53" s="23"/>
      <c r="T53" s="23"/>
      <c r="U53" s="23"/>
      <c r="V53" s="23"/>
      <c r="W53" s="23"/>
      <c r="X53" s="23"/>
      <c r="Y53" s="23"/>
      <c r="Z53" s="23"/>
      <c r="AA53" s="153" t="s">
        <v>2478</v>
      </c>
      <c r="AB53" s="153" t="s">
        <v>2412</v>
      </c>
      <c r="AC53" s="266" t="str">
        <f>IF($D$17&lt;&gt;"",$D$17,"")</f>
        <v/>
      </c>
      <c r="AD53" s="153" t="s">
        <v>2379</v>
      </c>
      <c r="AE53" s="153" t="s">
        <v>287</v>
      </c>
      <c r="AF53" s="153">
        <v>16</v>
      </c>
      <c r="AG53" s="153" t="s">
        <v>334</v>
      </c>
      <c r="AH53" s="153" t="s">
        <v>174</v>
      </c>
      <c r="AI53" s="153" t="s">
        <v>174</v>
      </c>
      <c r="AJ53" s="153" t="s">
        <v>174</v>
      </c>
      <c r="AK53" s="153" t="s">
        <v>174</v>
      </c>
      <c r="AL53" s="153" t="s">
        <v>2642</v>
      </c>
    </row>
    <row r="54" spans="1:38" ht="12.75" customHeight="1">
      <c r="A54" s="38"/>
      <c r="B54" s="23"/>
      <c r="C54" s="23"/>
      <c r="D54" s="23"/>
      <c r="E54" s="318"/>
      <c r="F54" s="23"/>
      <c r="G54" s="23"/>
      <c r="H54" s="23"/>
      <c r="I54" s="23"/>
      <c r="J54" s="23"/>
      <c r="K54" s="23"/>
      <c r="L54" s="23"/>
      <c r="M54" s="23"/>
      <c r="N54" s="23"/>
      <c r="O54" s="23"/>
      <c r="P54" s="23"/>
      <c r="Q54" s="23"/>
      <c r="R54" s="23"/>
      <c r="S54" s="23"/>
      <c r="T54" s="23"/>
      <c r="U54" s="23"/>
      <c r="V54" s="23"/>
      <c r="W54" s="23"/>
      <c r="X54" s="23"/>
      <c r="Y54" s="23"/>
      <c r="Z54" s="23"/>
      <c r="AA54" s="153" t="s">
        <v>2479</v>
      </c>
      <c r="AB54" s="153" t="s">
        <v>2414</v>
      </c>
      <c r="AC54" s="266" t="str">
        <f>IF($D$18&lt;&gt;"",$D$18,"")</f>
        <v/>
      </c>
      <c r="AD54" s="153" t="s">
        <v>2379</v>
      </c>
      <c r="AE54" s="153" t="s">
        <v>287</v>
      </c>
      <c r="AF54" s="153">
        <v>19</v>
      </c>
      <c r="AG54" s="153" t="s">
        <v>334</v>
      </c>
      <c r="AH54" s="153" t="s">
        <v>174</v>
      </c>
      <c r="AI54" s="153" t="s">
        <v>174</v>
      </c>
      <c r="AJ54" s="153" t="s">
        <v>174</v>
      </c>
      <c r="AK54" s="153" t="s">
        <v>174</v>
      </c>
      <c r="AL54" s="153" t="s">
        <v>2642</v>
      </c>
    </row>
    <row r="55" spans="1:38" ht="12.75" customHeight="1">
      <c r="A55" s="38"/>
      <c r="B55" s="23"/>
      <c r="C55" s="23"/>
      <c r="D55" s="23"/>
      <c r="E55" s="318"/>
      <c r="F55" s="23"/>
      <c r="G55" s="23"/>
      <c r="H55" s="23"/>
      <c r="I55" s="23"/>
      <c r="J55" s="23"/>
      <c r="K55" s="23"/>
      <c r="L55" s="23"/>
      <c r="M55" s="23"/>
      <c r="N55" s="23"/>
      <c r="O55" s="23"/>
      <c r="P55" s="23"/>
      <c r="Q55" s="23"/>
      <c r="R55" s="23"/>
      <c r="S55" s="23"/>
      <c r="T55" s="23"/>
      <c r="U55" s="23"/>
      <c r="V55" s="23"/>
      <c r="W55" s="23"/>
      <c r="X55" s="23"/>
      <c r="Y55" s="23"/>
      <c r="Z55" s="23"/>
      <c r="AA55" s="153" t="s">
        <v>2480</v>
      </c>
      <c r="AB55" s="153" t="s">
        <v>2416</v>
      </c>
      <c r="AC55" s="266" t="str">
        <f>IF($D$19&lt;&gt;"",$D$19,"")</f>
        <v/>
      </c>
      <c r="AD55" s="153" t="s">
        <v>2379</v>
      </c>
      <c r="AE55" s="153" t="s">
        <v>287</v>
      </c>
      <c r="AF55" s="153">
        <v>22</v>
      </c>
      <c r="AG55" s="153" t="s">
        <v>334</v>
      </c>
      <c r="AH55" s="153" t="s">
        <v>174</v>
      </c>
      <c r="AI55" s="153" t="s">
        <v>174</v>
      </c>
      <c r="AJ55" s="153" t="s">
        <v>174</v>
      </c>
      <c r="AK55" s="153" t="s">
        <v>174</v>
      </c>
      <c r="AL55" s="153" t="s">
        <v>2642</v>
      </c>
    </row>
    <row r="56" spans="1:38" ht="12.75" customHeight="1">
      <c r="A56" s="38"/>
      <c r="B56" s="23"/>
      <c r="C56" s="23"/>
      <c r="D56" s="23"/>
      <c r="E56" s="318"/>
      <c r="F56" s="23"/>
      <c r="G56" s="23"/>
      <c r="H56" s="23"/>
      <c r="I56" s="23"/>
      <c r="J56" s="23"/>
      <c r="K56" s="23"/>
      <c r="L56" s="23"/>
      <c r="M56" s="23"/>
      <c r="N56" s="23"/>
      <c r="O56" s="23"/>
      <c r="P56" s="23"/>
      <c r="Q56" s="23"/>
      <c r="R56" s="23"/>
      <c r="S56" s="23"/>
      <c r="T56" s="23"/>
      <c r="U56" s="23"/>
      <c r="V56" s="23"/>
      <c r="W56" s="23"/>
      <c r="X56" s="23"/>
      <c r="Y56" s="23"/>
      <c r="Z56" s="23"/>
      <c r="AA56" s="153" t="s">
        <v>2481</v>
      </c>
      <c r="AB56" s="153" t="s">
        <v>797</v>
      </c>
      <c r="AC56" s="266" t="str">
        <f>IF($D$20&lt;&gt;"",$D$20,"")</f>
        <v/>
      </c>
      <c r="AD56" s="153" t="s">
        <v>2379</v>
      </c>
      <c r="AE56" s="153" t="s">
        <v>287</v>
      </c>
      <c r="AF56" s="153">
        <v>23</v>
      </c>
      <c r="AG56" s="153" t="s">
        <v>334</v>
      </c>
      <c r="AH56" s="153" t="s">
        <v>174</v>
      </c>
      <c r="AI56" s="153" t="s">
        <v>174</v>
      </c>
      <c r="AJ56" s="153" t="s">
        <v>174</v>
      </c>
      <c r="AK56" s="153" t="s">
        <v>174</v>
      </c>
      <c r="AL56" s="153" t="s">
        <v>2642</v>
      </c>
    </row>
    <row r="57" spans="1:38" ht="12.75" customHeight="1">
      <c r="A57" s="38"/>
      <c r="B57" s="23"/>
      <c r="C57" s="23"/>
      <c r="D57" s="23"/>
      <c r="E57" s="318"/>
      <c r="F57" s="23"/>
      <c r="G57" s="23"/>
      <c r="H57" s="23"/>
      <c r="I57" s="23"/>
      <c r="J57" s="23"/>
      <c r="K57" s="23"/>
      <c r="L57" s="23"/>
      <c r="M57" s="23"/>
      <c r="N57" s="23"/>
      <c r="O57" s="23"/>
      <c r="P57" s="23"/>
      <c r="Q57" s="23"/>
      <c r="R57" s="23"/>
      <c r="S57" s="23"/>
      <c r="T57" s="23"/>
      <c r="U57" s="23"/>
      <c r="V57" s="23"/>
      <c r="W57" s="23"/>
      <c r="X57" s="23"/>
      <c r="Y57" s="23"/>
      <c r="Z57" s="23"/>
      <c r="AA57" s="153" t="s">
        <v>2482</v>
      </c>
      <c r="AB57" s="153" t="s">
        <v>2419</v>
      </c>
      <c r="AC57" s="266" t="str">
        <f>IF($D$21&lt;&gt;"",$D$21,"")</f>
        <v/>
      </c>
      <c r="AD57" s="153" t="s">
        <v>2379</v>
      </c>
      <c r="AE57" s="153" t="s">
        <v>287</v>
      </c>
      <c r="AF57" s="153">
        <v>24</v>
      </c>
      <c r="AG57" s="153" t="s">
        <v>334</v>
      </c>
      <c r="AH57" s="153" t="s">
        <v>174</v>
      </c>
      <c r="AI57" s="153" t="s">
        <v>174</v>
      </c>
      <c r="AJ57" s="153" t="s">
        <v>174</v>
      </c>
      <c r="AK57" s="153" t="s">
        <v>174</v>
      </c>
      <c r="AL57" s="153" t="s">
        <v>2642</v>
      </c>
    </row>
    <row r="58" spans="1:38" ht="12.75" customHeight="1">
      <c r="A58" s="38"/>
      <c r="B58" s="23"/>
      <c r="C58" s="23"/>
      <c r="D58" s="23"/>
      <c r="E58" s="318"/>
      <c r="F58" s="23"/>
      <c r="G58" s="23"/>
      <c r="H58" s="23"/>
      <c r="I58" s="23"/>
      <c r="J58" s="23"/>
      <c r="K58" s="23"/>
      <c r="L58" s="23"/>
      <c r="M58" s="23"/>
      <c r="N58" s="23"/>
      <c r="O58" s="23"/>
      <c r="P58" s="23"/>
      <c r="Q58" s="23"/>
      <c r="R58" s="23"/>
      <c r="S58" s="23"/>
      <c r="T58" s="23"/>
      <c r="U58" s="23"/>
      <c r="V58" s="23"/>
      <c r="W58" s="23"/>
      <c r="X58" s="23"/>
      <c r="Y58" s="23"/>
      <c r="Z58" s="23"/>
      <c r="AA58" s="153" t="s">
        <v>2483</v>
      </c>
      <c r="AB58" s="153" t="s">
        <v>2421</v>
      </c>
      <c r="AC58" s="266" t="str">
        <f>IF($D$22&lt;&gt;"",$D$22,"")</f>
        <v/>
      </c>
      <c r="AD58" s="153" t="s">
        <v>2379</v>
      </c>
      <c r="AE58" s="153" t="s">
        <v>287</v>
      </c>
      <c r="AF58" s="153">
        <v>25</v>
      </c>
      <c r="AG58" s="153" t="s">
        <v>334</v>
      </c>
      <c r="AH58" s="153" t="s">
        <v>174</v>
      </c>
      <c r="AI58" s="153" t="s">
        <v>174</v>
      </c>
      <c r="AJ58" s="153" t="s">
        <v>174</v>
      </c>
      <c r="AK58" s="153" t="s">
        <v>174</v>
      </c>
      <c r="AL58" s="153" t="s">
        <v>2642</v>
      </c>
    </row>
    <row r="59" spans="1:38" ht="12.75" customHeight="1">
      <c r="A59" s="38"/>
      <c r="B59" s="23"/>
      <c r="C59" s="23"/>
      <c r="D59" s="23"/>
      <c r="E59" s="318"/>
      <c r="F59" s="23"/>
      <c r="G59" s="23"/>
      <c r="H59" s="23"/>
      <c r="I59" s="23"/>
      <c r="J59" s="23"/>
      <c r="K59" s="23"/>
      <c r="L59" s="23"/>
      <c r="M59" s="23"/>
      <c r="N59" s="23"/>
      <c r="O59" s="23"/>
      <c r="P59" s="23"/>
      <c r="Q59" s="23"/>
      <c r="R59" s="23"/>
      <c r="S59" s="23"/>
      <c r="T59" s="23"/>
      <c r="U59" s="23"/>
      <c r="V59" s="23"/>
      <c r="W59" s="23"/>
      <c r="X59" s="23"/>
      <c r="Y59" s="23"/>
      <c r="Z59" s="23"/>
      <c r="AA59" s="153" t="s">
        <v>2484</v>
      </c>
      <c r="AB59" s="153" t="s">
        <v>2423</v>
      </c>
      <c r="AC59" s="266" t="str">
        <f>IF($D$23&lt;&gt;"",$D$23,"")</f>
        <v/>
      </c>
      <c r="AD59" s="153" t="s">
        <v>2379</v>
      </c>
      <c r="AE59" s="153" t="s">
        <v>287</v>
      </c>
      <c r="AF59" s="153">
        <v>26</v>
      </c>
      <c r="AG59" s="153" t="s">
        <v>334</v>
      </c>
      <c r="AH59" s="153" t="s">
        <v>174</v>
      </c>
      <c r="AI59" s="153" t="s">
        <v>174</v>
      </c>
      <c r="AJ59" s="153" t="s">
        <v>174</v>
      </c>
      <c r="AK59" s="153" t="s">
        <v>174</v>
      </c>
      <c r="AL59" s="153" t="s">
        <v>2642</v>
      </c>
    </row>
    <row r="60" spans="1:38" ht="12.75" customHeight="1">
      <c r="A60" s="38"/>
      <c r="B60" s="23"/>
      <c r="C60" s="23"/>
      <c r="D60" s="23"/>
      <c r="E60" s="318"/>
      <c r="F60" s="23"/>
      <c r="G60" s="23"/>
      <c r="H60" s="23"/>
      <c r="I60" s="23"/>
      <c r="J60" s="23"/>
      <c r="K60" s="23"/>
      <c r="L60" s="23"/>
      <c r="M60" s="23"/>
      <c r="N60" s="23"/>
      <c r="O60" s="23"/>
      <c r="P60" s="23"/>
      <c r="Q60" s="23"/>
      <c r="R60" s="23"/>
      <c r="S60" s="23"/>
      <c r="T60" s="23"/>
      <c r="U60" s="23"/>
      <c r="V60" s="23"/>
      <c r="W60" s="23"/>
      <c r="X60" s="23"/>
      <c r="Y60" s="23"/>
      <c r="Z60" s="23"/>
      <c r="AA60" s="153" t="s">
        <v>2485</v>
      </c>
      <c r="AB60" s="153" t="s">
        <v>2425</v>
      </c>
      <c r="AC60" s="266" t="str">
        <f>IF($D$24&lt;&gt;"",$D$24,"")</f>
        <v/>
      </c>
      <c r="AD60" s="153" t="s">
        <v>2379</v>
      </c>
      <c r="AE60" s="153" t="s">
        <v>287</v>
      </c>
      <c r="AF60" s="153">
        <v>27</v>
      </c>
      <c r="AG60" s="153" t="s">
        <v>334</v>
      </c>
      <c r="AH60" s="153" t="s">
        <v>174</v>
      </c>
      <c r="AI60" s="153" t="s">
        <v>174</v>
      </c>
      <c r="AJ60" s="153" t="s">
        <v>174</v>
      </c>
      <c r="AK60" s="153" t="s">
        <v>174</v>
      </c>
      <c r="AL60" s="153" t="s">
        <v>2642</v>
      </c>
    </row>
    <row r="61" spans="1:38" ht="12.75" customHeight="1">
      <c r="A61" s="38"/>
      <c r="B61" s="23"/>
      <c r="C61" s="23"/>
      <c r="D61" s="23"/>
      <c r="E61" s="318"/>
      <c r="F61" s="23"/>
      <c r="G61" s="23"/>
      <c r="H61" s="23"/>
      <c r="I61" s="23"/>
      <c r="J61" s="23"/>
      <c r="K61" s="23"/>
      <c r="L61" s="23"/>
      <c r="M61" s="23"/>
      <c r="N61" s="23"/>
      <c r="O61" s="23"/>
      <c r="P61" s="23"/>
      <c r="Q61" s="23"/>
      <c r="R61" s="23"/>
      <c r="S61" s="23"/>
      <c r="T61" s="23"/>
      <c r="U61" s="23"/>
      <c r="V61" s="23"/>
      <c r="W61" s="23"/>
      <c r="X61" s="23"/>
      <c r="Y61" s="23"/>
      <c r="Z61" s="23"/>
      <c r="AA61" s="153" t="s">
        <v>2486</v>
      </c>
      <c r="AB61" s="153" t="s">
        <v>2427</v>
      </c>
      <c r="AC61" s="266" t="str">
        <f>IF($D$25&lt;&gt;"",$D$25,"")</f>
        <v/>
      </c>
      <c r="AD61" s="153" t="s">
        <v>2379</v>
      </c>
      <c r="AE61" s="153" t="s">
        <v>287</v>
      </c>
      <c r="AF61" s="153" t="s">
        <v>2428</v>
      </c>
      <c r="AG61" s="153" t="s">
        <v>334</v>
      </c>
      <c r="AH61" s="153" t="s">
        <v>174</v>
      </c>
      <c r="AI61" s="153" t="s">
        <v>174</v>
      </c>
      <c r="AJ61" s="153" t="s">
        <v>174</v>
      </c>
      <c r="AK61" s="153" t="s">
        <v>174</v>
      </c>
      <c r="AL61" s="153" t="s">
        <v>2642</v>
      </c>
    </row>
    <row r="62" spans="1:38" ht="12.75" customHeight="1">
      <c r="A62" s="38"/>
      <c r="B62" s="23"/>
      <c r="C62" s="23"/>
      <c r="D62" s="23"/>
      <c r="E62" s="318"/>
      <c r="F62" s="23"/>
      <c r="G62" s="23"/>
      <c r="H62" s="23"/>
      <c r="I62" s="23"/>
      <c r="J62" s="23"/>
      <c r="K62" s="23"/>
      <c r="L62" s="23"/>
      <c r="M62" s="23"/>
      <c r="N62" s="23"/>
      <c r="O62" s="23"/>
      <c r="P62" s="23"/>
      <c r="Q62" s="23"/>
      <c r="R62" s="23"/>
      <c r="S62" s="23"/>
      <c r="T62" s="23"/>
      <c r="U62" s="23"/>
      <c r="V62" s="23"/>
      <c r="W62" s="23"/>
      <c r="X62" s="23"/>
      <c r="Y62" s="23"/>
      <c r="Z62" s="23"/>
      <c r="AA62" s="153" t="s">
        <v>2487</v>
      </c>
      <c r="AB62" s="153" t="s">
        <v>2430</v>
      </c>
      <c r="AC62" s="266" t="str">
        <f>IF($D$26&lt;&gt;"",$D$26,"")</f>
        <v/>
      </c>
      <c r="AD62" s="153" t="s">
        <v>2379</v>
      </c>
      <c r="AE62" s="153" t="s">
        <v>287</v>
      </c>
      <c r="AF62" s="153">
        <v>30</v>
      </c>
      <c r="AG62" s="153" t="s">
        <v>334</v>
      </c>
      <c r="AH62" s="153" t="s">
        <v>174</v>
      </c>
      <c r="AI62" s="153" t="s">
        <v>174</v>
      </c>
      <c r="AJ62" s="153" t="s">
        <v>174</v>
      </c>
      <c r="AK62" s="153" t="s">
        <v>174</v>
      </c>
      <c r="AL62" s="153" t="s">
        <v>2642</v>
      </c>
    </row>
    <row r="63" spans="1:38" ht="12.75" customHeight="1">
      <c r="A63" s="38"/>
      <c r="B63" s="23"/>
      <c r="C63" s="23"/>
      <c r="D63" s="23"/>
      <c r="E63" s="318"/>
      <c r="F63" s="23"/>
      <c r="G63" s="23"/>
      <c r="H63" s="23"/>
      <c r="I63" s="23"/>
      <c r="J63" s="23"/>
      <c r="K63" s="23"/>
      <c r="L63" s="23"/>
      <c r="M63" s="23"/>
      <c r="N63" s="23"/>
      <c r="O63" s="23"/>
      <c r="P63" s="23"/>
      <c r="Q63" s="23"/>
      <c r="R63" s="23"/>
      <c r="S63" s="23"/>
      <c r="T63" s="23"/>
      <c r="U63" s="23"/>
      <c r="V63" s="23"/>
      <c r="W63" s="23"/>
      <c r="X63" s="23"/>
      <c r="Y63" s="23"/>
      <c r="Z63" s="23"/>
      <c r="AA63" s="153" t="s">
        <v>2488</v>
      </c>
      <c r="AB63" s="153" t="s">
        <v>2432</v>
      </c>
      <c r="AC63" s="266" t="str">
        <f>IF($D$27&lt;&gt;"",$D$27,"")</f>
        <v/>
      </c>
      <c r="AD63" s="153" t="s">
        <v>2379</v>
      </c>
      <c r="AE63" s="153" t="s">
        <v>287</v>
      </c>
      <c r="AF63" s="153">
        <v>31</v>
      </c>
      <c r="AG63" s="153" t="s">
        <v>334</v>
      </c>
      <c r="AH63" s="153" t="s">
        <v>174</v>
      </c>
      <c r="AI63" s="153" t="s">
        <v>174</v>
      </c>
      <c r="AJ63" s="153" t="s">
        <v>174</v>
      </c>
      <c r="AK63" s="153" t="s">
        <v>174</v>
      </c>
      <c r="AL63" s="153" t="s">
        <v>2642</v>
      </c>
    </row>
    <row r="64" spans="1:38" ht="12.75" customHeight="1">
      <c r="A64" s="38"/>
      <c r="B64" s="23"/>
      <c r="C64" s="23"/>
      <c r="D64" s="23"/>
      <c r="E64" s="318"/>
      <c r="F64" s="23"/>
      <c r="G64" s="23"/>
      <c r="H64" s="23"/>
      <c r="I64" s="23"/>
      <c r="J64" s="23"/>
      <c r="K64" s="23"/>
      <c r="L64" s="23"/>
      <c r="M64" s="23"/>
      <c r="N64" s="23"/>
      <c r="O64" s="23"/>
      <c r="P64" s="23"/>
      <c r="Q64" s="23"/>
      <c r="R64" s="23"/>
      <c r="S64" s="23"/>
      <c r="T64" s="23"/>
      <c r="U64" s="23"/>
      <c r="V64" s="23"/>
      <c r="W64" s="23"/>
      <c r="X64" s="23"/>
      <c r="Y64" s="23"/>
      <c r="Z64" s="23"/>
      <c r="AA64" s="153" t="s">
        <v>2489</v>
      </c>
      <c r="AB64" s="153" t="s">
        <v>2434</v>
      </c>
      <c r="AC64" s="266" t="str">
        <f>IF($D$28&lt;&gt;"",$D$28,"")</f>
        <v/>
      </c>
      <c r="AD64" s="153" t="s">
        <v>2379</v>
      </c>
      <c r="AE64" s="153" t="s">
        <v>287</v>
      </c>
      <c r="AF64" s="153">
        <v>38</v>
      </c>
      <c r="AG64" s="153" t="s">
        <v>334</v>
      </c>
      <c r="AH64" s="153" t="s">
        <v>174</v>
      </c>
      <c r="AI64" s="153" t="s">
        <v>174</v>
      </c>
      <c r="AJ64" s="153" t="s">
        <v>174</v>
      </c>
      <c r="AK64" s="153" t="s">
        <v>174</v>
      </c>
      <c r="AL64" s="153" t="s">
        <v>2642</v>
      </c>
    </row>
    <row r="65" spans="1:38" ht="12.75" customHeight="1">
      <c r="A65" s="38"/>
      <c r="B65" s="23"/>
      <c r="C65" s="23"/>
      <c r="D65" s="23"/>
      <c r="E65" s="318"/>
      <c r="F65" s="23"/>
      <c r="G65" s="23"/>
      <c r="H65" s="23"/>
      <c r="I65" s="23"/>
      <c r="J65" s="23"/>
      <c r="K65" s="23"/>
      <c r="L65" s="23"/>
      <c r="M65" s="23"/>
      <c r="N65" s="23"/>
      <c r="O65" s="23"/>
      <c r="P65" s="23"/>
      <c r="Q65" s="23"/>
      <c r="R65" s="23"/>
      <c r="S65" s="23"/>
      <c r="T65" s="23"/>
      <c r="U65" s="23"/>
      <c r="V65" s="23"/>
      <c r="W65" s="23"/>
      <c r="X65" s="23"/>
      <c r="Y65" s="23"/>
      <c r="Z65" s="23"/>
      <c r="AA65" s="153" t="s">
        <v>2490</v>
      </c>
      <c r="AB65" s="153" t="s">
        <v>2436</v>
      </c>
      <c r="AC65" s="266" t="str">
        <f>IF($D$29&lt;&gt;"",$D$29,"")</f>
        <v/>
      </c>
      <c r="AD65" s="153" t="s">
        <v>2379</v>
      </c>
      <c r="AE65" s="153" t="s">
        <v>287</v>
      </c>
      <c r="AF65" s="153">
        <v>39</v>
      </c>
      <c r="AG65" s="153" t="s">
        <v>334</v>
      </c>
      <c r="AH65" s="153" t="s">
        <v>174</v>
      </c>
      <c r="AI65" s="153" t="s">
        <v>174</v>
      </c>
      <c r="AJ65" s="153" t="s">
        <v>174</v>
      </c>
      <c r="AK65" s="153" t="s">
        <v>174</v>
      </c>
      <c r="AL65" s="153" t="s">
        <v>2642</v>
      </c>
    </row>
    <row r="66" spans="1:38" ht="12.75" customHeight="1">
      <c r="A66" s="38"/>
      <c r="B66" s="23"/>
      <c r="C66" s="23"/>
      <c r="D66" s="23"/>
      <c r="E66" s="318"/>
      <c r="F66" s="23"/>
      <c r="G66" s="23"/>
      <c r="H66" s="23"/>
      <c r="I66" s="23"/>
      <c r="J66" s="23"/>
      <c r="K66" s="23"/>
      <c r="L66" s="23"/>
      <c r="M66" s="23"/>
      <c r="N66" s="23"/>
      <c r="O66" s="23"/>
      <c r="P66" s="23"/>
      <c r="Q66" s="23"/>
      <c r="R66" s="23"/>
      <c r="S66" s="23"/>
      <c r="T66" s="23"/>
      <c r="U66" s="23"/>
      <c r="V66" s="23"/>
      <c r="W66" s="23"/>
      <c r="X66" s="23"/>
      <c r="Y66" s="23"/>
      <c r="Z66" s="23"/>
      <c r="AA66" s="153" t="s">
        <v>2491</v>
      </c>
      <c r="AB66" s="153" t="s">
        <v>2438</v>
      </c>
      <c r="AC66" s="266" t="str">
        <f>IF($D$30&lt;&gt;"",$D$30,"")</f>
        <v/>
      </c>
      <c r="AD66" s="153" t="s">
        <v>2379</v>
      </c>
      <c r="AE66" s="153" t="s">
        <v>287</v>
      </c>
      <c r="AF66" s="153">
        <v>40</v>
      </c>
      <c r="AG66" s="153" t="s">
        <v>334</v>
      </c>
      <c r="AH66" s="153" t="s">
        <v>174</v>
      </c>
      <c r="AI66" s="153" t="s">
        <v>174</v>
      </c>
      <c r="AJ66" s="153" t="s">
        <v>174</v>
      </c>
      <c r="AK66" s="153" t="s">
        <v>174</v>
      </c>
      <c r="AL66" s="153" t="s">
        <v>2642</v>
      </c>
    </row>
    <row r="67" spans="1:38" ht="12.75" customHeight="1">
      <c r="A67" s="38"/>
      <c r="B67" s="23"/>
      <c r="C67" s="23"/>
      <c r="D67" s="23"/>
      <c r="E67" s="318"/>
      <c r="F67" s="23"/>
      <c r="G67" s="23"/>
      <c r="H67" s="23"/>
      <c r="I67" s="23"/>
      <c r="J67" s="23"/>
      <c r="K67" s="23"/>
      <c r="L67" s="23"/>
      <c r="M67" s="23"/>
      <c r="N67" s="23"/>
      <c r="O67" s="23"/>
      <c r="P67" s="23"/>
      <c r="Q67" s="23"/>
      <c r="R67" s="23"/>
      <c r="S67" s="23"/>
      <c r="T67" s="23"/>
      <c r="U67" s="23"/>
      <c r="V67" s="23"/>
      <c r="W67" s="23"/>
      <c r="X67" s="23"/>
      <c r="Y67" s="23"/>
      <c r="Z67" s="23"/>
      <c r="AA67" s="153" t="s">
        <v>2492</v>
      </c>
      <c r="AB67" s="153" t="s">
        <v>2440</v>
      </c>
      <c r="AC67" s="266" t="str">
        <f>IF($D$31&lt;&gt;"",$D$31,"")</f>
        <v/>
      </c>
      <c r="AD67" s="153" t="s">
        <v>2379</v>
      </c>
      <c r="AE67" s="153" t="s">
        <v>287</v>
      </c>
      <c r="AF67" s="153">
        <v>41</v>
      </c>
      <c r="AG67" s="153" t="s">
        <v>334</v>
      </c>
      <c r="AH67" s="153" t="s">
        <v>174</v>
      </c>
      <c r="AI67" s="153" t="s">
        <v>174</v>
      </c>
      <c r="AJ67" s="153" t="s">
        <v>174</v>
      </c>
      <c r="AK67" s="153" t="s">
        <v>174</v>
      </c>
      <c r="AL67" s="153" t="s">
        <v>2642</v>
      </c>
    </row>
    <row r="68" spans="1:38" ht="12.75" customHeight="1">
      <c r="A68" s="38"/>
      <c r="B68" s="23"/>
      <c r="C68" s="23"/>
      <c r="D68" s="23"/>
      <c r="E68" s="318"/>
      <c r="F68" s="23"/>
      <c r="G68" s="23"/>
      <c r="H68" s="23"/>
      <c r="I68" s="23"/>
      <c r="J68" s="23"/>
      <c r="K68" s="23"/>
      <c r="L68" s="23"/>
      <c r="M68" s="23"/>
      <c r="N68" s="23"/>
      <c r="O68" s="23"/>
      <c r="P68" s="23"/>
      <c r="Q68" s="23"/>
      <c r="R68" s="23"/>
      <c r="S68" s="23"/>
      <c r="T68" s="23"/>
      <c r="U68" s="23"/>
      <c r="V68" s="23"/>
      <c r="W68" s="23"/>
      <c r="X68" s="23"/>
      <c r="Y68" s="23"/>
      <c r="Z68" s="23"/>
      <c r="AA68" s="153" t="s">
        <v>2493</v>
      </c>
      <c r="AB68" s="153" t="s">
        <v>2442</v>
      </c>
      <c r="AC68" s="266" t="str">
        <f>IF($D$32&lt;&gt;"",$D$32,"")</f>
        <v/>
      </c>
      <c r="AD68" s="153" t="s">
        <v>2379</v>
      </c>
      <c r="AE68" s="153" t="s">
        <v>287</v>
      </c>
      <c r="AF68" s="153">
        <v>42</v>
      </c>
      <c r="AG68" s="153" t="s">
        <v>334</v>
      </c>
      <c r="AH68" s="153" t="s">
        <v>174</v>
      </c>
      <c r="AI68" s="153" t="s">
        <v>174</v>
      </c>
      <c r="AJ68" s="153" t="s">
        <v>174</v>
      </c>
      <c r="AK68" s="153" t="s">
        <v>174</v>
      </c>
      <c r="AL68" s="153" t="s">
        <v>2642</v>
      </c>
    </row>
    <row r="69" spans="1:38" ht="12.75" customHeight="1">
      <c r="A69" s="38"/>
      <c r="B69" s="23"/>
      <c r="C69" s="23"/>
      <c r="D69" s="23"/>
      <c r="E69" s="318"/>
      <c r="F69" s="23"/>
      <c r="G69" s="23"/>
      <c r="H69" s="23"/>
      <c r="I69" s="23"/>
      <c r="J69" s="23"/>
      <c r="K69" s="23"/>
      <c r="L69" s="23"/>
      <c r="M69" s="23"/>
      <c r="N69" s="23"/>
      <c r="O69" s="23"/>
      <c r="P69" s="23"/>
      <c r="Q69" s="23"/>
      <c r="R69" s="23"/>
      <c r="S69" s="23"/>
      <c r="T69" s="23"/>
      <c r="U69" s="23"/>
      <c r="V69" s="23"/>
      <c r="W69" s="23"/>
      <c r="X69" s="23"/>
      <c r="Y69" s="23"/>
      <c r="Z69" s="23"/>
      <c r="AA69" s="153" t="s">
        <v>2494</v>
      </c>
      <c r="AB69" s="153" t="s">
        <v>2444</v>
      </c>
      <c r="AC69" s="266" t="str">
        <f>IF($D$33&lt;&gt;"",$D$33,"")</f>
        <v/>
      </c>
      <c r="AD69" s="153" t="s">
        <v>2379</v>
      </c>
      <c r="AE69" s="153" t="s">
        <v>287</v>
      </c>
      <c r="AF69" s="153">
        <v>43</v>
      </c>
      <c r="AG69" s="153" t="s">
        <v>334</v>
      </c>
      <c r="AH69" s="153" t="s">
        <v>174</v>
      </c>
      <c r="AI69" s="153" t="s">
        <v>174</v>
      </c>
      <c r="AJ69" s="153" t="s">
        <v>174</v>
      </c>
      <c r="AK69" s="153" t="s">
        <v>174</v>
      </c>
      <c r="AL69" s="153" t="s">
        <v>2642</v>
      </c>
    </row>
    <row r="70" spans="1:38" ht="12.75" customHeight="1">
      <c r="A70" s="38"/>
      <c r="B70" s="23"/>
      <c r="C70" s="23"/>
      <c r="D70" s="23"/>
      <c r="E70" s="318"/>
      <c r="F70" s="23"/>
      <c r="G70" s="23"/>
      <c r="H70" s="23"/>
      <c r="I70" s="23"/>
      <c r="J70" s="23"/>
      <c r="K70" s="23"/>
      <c r="L70" s="23"/>
      <c r="M70" s="23"/>
      <c r="N70" s="23"/>
      <c r="O70" s="23"/>
      <c r="P70" s="23"/>
      <c r="Q70" s="23"/>
      <c r="R70" s="23"/>
      <c r="S70" s="23"/>
      <c r="T70" s="23"/>
      <c r="U70" s="23"/>
      <c r="V70" s="23"/>
      <c r="W70" s="23"/>
      <c r="X70" s="23"/>
      <c r="Y70" s="23"/>
      <c r="Z70" s="23"/>
      <c r="AA70" s="153" t="s">
        <v>2495</v>
      </c>
      <c r="AB70" s="153" t="s">
        <v>2446</v>
      </c>
      <c r="AC70" s="266" t="str">
        <f>IF($D$34&lt;&gt;"",$D$34,"")</f>
        <v/>
      </c>
      <c r="AD70" s="153" t="s">
        <v>2379</v>
      </c>
      <c r="AE70" s="153" t="s">
        <v>287</v>
      </c>
      <c r="AF70" s="153">
        <v>44</v>
      </c>
      <c r="AG70" s="153" t="s">
        <v>334</v>
      </c>
      <c r="AH70" s="153" t="s">
        <v>174</v>
      </c>
      <c r="AI70" s="153" t="s">
        <v>174</v>
      </c>
      <c r="AJ70" s="153" t="s">
        <v>174</v>
      </c>
      <c r="AK70" s="153" t="s">
        <v>174</v>
      </c>
      <c r="AL70" s="153" t="s">
        <v>2642</v>
      </c>
    </row>
    <row r="71" spans="1:38" ht="12.75" customHeight="1">
      <c r="A71" s="38"/>
      <c r="B71" s="23"/>
      <c r="C71" s="23"/>
      <c r="D71" s="23"/>
      <c r="E71" s="318"/>
      <c r="F71" s="23"/>
      <c r="G71" s="23"/>
      <c r="H71" s="23"/>
      <c r="I71" s="23"/>
      <c r="J71" s="23"/>
      <c r="K71" s="23"/>
      <c r="L71" s="23"/>
      <c r="M71" s="23"/>
      <c r="N71" s="23"/>
      <c r="O71" s="23"/>
      <c r="P71" s="23"/>
      <c r="Q71" s="23"/>
      <c r="R71" s="23"/>
      <c r="S71" s="23"/>
      <c r="T71" s="23"/>
      <c r="U71" s="23"/>
      <c r="V71" s="23"/>
      <c r="W71" s="23"/>
      <c r="X71" s="23"/>
      <c r="Y71" s="23"/>
      <c r="Z71" s="23"/>
      <c r="AA71" s="153" t="s">
        <v>2496</v>
      </c>
      <c r="AB71" s="153" t="s">
        <v>2448</v>
      </c>
      <c r="AC71" s="266" t="str">
        <f>IF($D$35&lt;&gt;"",$D$35,"")</f>
        <v/>
      </c>
      <c r="AD71" s="153" t="s">
        <v>2379</v>
      </c>
      <c r="AE71" s="153" t="s">
        <v>287</v>
      </c>
      <c r="AF71" s="153">
        <v>45</v>
      </c>
      <c r="AG71" s="153" t="s">
        <v>334</v>
      </c>
      <c r="AH71" s="153" t="s">
        <v>174</v>
      </c>
      <c r="AI71" s="153" t="s">
        <v>174</v>
      </c>
      <c r="AJ71" s="153" t="s">
        <v>174</v>
      </c>
      <c r="AK71" s="153" t="s">
        <v>174</v>
      </c>
      <c r="AL71" s="153" t="s">
        <v>2642</v>
      </c>
    </row>
    <row r="72" spans="1:38" ht="12.75" customHeight="1">
      <c r="A72" s="38"/>
      <c r="B72" s="23"/>
      <c r="C72" s="23"/>
      <c r="D72" s="23"/>
      <c r="E72" s="318"/>
      <c r="F72" s="23"/>
      <c r="G72" s="23"/>
      <c r="H72" s="23"/>
      <c r="I72" s="23"/>
      <c r="J72" s="23"/>
      <c r="K72" s="23"/>
      <c r="L72" s="23"/>
      <c r="M72" s="23"/>
      <c r="N72" s="23"/>
      <c r="O72" s="23"/>
      <c r="P72" s="23"/>
      <c r="Q72" s="23"/>
      <c r="R72" s="23"/>
      <c r="S72" s="23"/>
      <c r="T72" s="23"/>
      <c r="U72" s="23"/>
      <c r="V72" s="23"/>
      <c r="W72" s="23"/>
      <c r="X72" s="23"/>
      <c r="Y72" s="23"/>
      <c r="Z72" s="23"/>
      <c r="AA72" s="153" t="s">
        <v>2497</v>
      </c>
      <c r="AB72" s="153" t="s">
        <v>2450</v>
      </c>
      <c r="AC72" s="266" t="str">
        <f>IF($D$36&lt;&gt;"",$D$36,"")</f>
        <v/>
      </c>
      <c r="AD72" s="153" t="s">
        <v>2379</v>
      </c>
      <c r="AE72" s="153" t="s">
        <v>287</v>
      </c>
      <c r="AF72" s="153">
        <v>46</v>
      </c>
      <c r="AG72" s="153" t="s">
        <v>334</v>
      </c>
      <c r="AH72" s="153" t="s">
        <v>174</v>
      </c>
      <c r="AI72" s="153" t="s">
        <v>174</v>
      </c>
      <c r="AJ72" s="153" t="s">
        <v>174</v>
      </c>
      <c r="AK72" s="153" t="s">
        <v>174</v>
      </c>
      <c r="AL72" s="153" t="s">
        <v>2642</v>
      </c>
    </row>
    <row r="73" spans="1:38" ht="12.75" customHeight="1">
      <c r="A73" s="38"/>
      <c r="B73" s="23"/>
      <c r="C73" s="23"/>
      <c r="D73" s="23"/>
      <c r="E73" s="318"/>
      <c r="F73" s="23"/>
      <c r="G73" s="23"/>
      <c r="H73" s="23"/>
      <c r="I73" s="23"/>
      <c r="J73" s="23"/>
      <c r="K73" s="23"/>
      <c r="L73" s="23"/>
      <c r="M73" s="23"/>
      <c r="N73" s="23"/>
      <c r="O73" s="23"/>
      <c r="P73" s="23"/>
      <c r="Q73" s="23"/>
      <c r="R73" s="23"/>
      <c r="S73" s="23"/>
      <c r="T73" s="23"/>
      <c r="U73" s="23"/>
      <c r="V73" s="23"/>
      <c r="W73" s="23"/>
      <c r="X73" s="23"/>
      <c r="Y73" s="23"/>
      <c r="Z73" s="23"/>
      <c r="AA73" s="153" t="s">
        <v>2498</v>
      </c>
      <c r="AB73" s="153" t="s">
        <v>2452</v>
      </c>
      <c r="AC73" s="266" t="str">
        <f>IF($D$37&lt;&gt;"",$D$37,"")</f>
        <v/>
      </c>
      <c r="AD73" s="153" t="s">
        <v>2379</v>
      </c>
      <c r="AE73" s="153" t="s">
        <v>287</v>
      </c>
      <c r="AF73" s="153">
        <v>47</v>
      </c>
      <c r="AG73" s="153" t="s">
        <v>334</v>
      </c>
      <c r="AH73" s="153" t="s">
        <v>174</v>
      </c>
      <c r="AI73" s="153" t="s">
        <v>174</v>
      </c>
      <c r="AJ73" s="153" t="s">
        <v>174</v>
      </c>
      <c r="AK73" s="153" t="s">
        <v>174</v>
      </c>
      <c r="AL73" s="153" t="s">
        <v>2642</v>
      </c>
    </row>
    <row r="74" spans="1:38" ht="12.75" customHeight="1">
      <c r="A74" s="38"/>
      <c r="B74" s="23"/>
      <c r="C74" s="23"/>
      <c r="D74" s="23"/>
      <c r="E74" s="318"/>
      <c r="F74" s="23"/>
      <c r="G74" s="23"/>
      <c r="H74" s="23"/>
      <c r="I74" s="23"/>
      <c r="J74" s="23"/>
      <c r="K74" s="23"/>
      <c r="L74" s="23"/>
      <c r="M74" s="23"/>
      <c r="N74" s="23"/>
      <c r="O74" s="23"/>
      <c r="P74" s="23"/>
      <c r="Q74" s="23"/>
      <c r="R74" s="23"/>
      <c r="S74" s="23"/>
      <c r="T74" s="23"/>
      <c r="U74" s="23"/>
      <c r="V74" s="23"/>
      <c r="W74" s="23"/>
      <c r="X74" s="23"/>
      <c r="Y74" s="23"/>
      <c r="Z74" s="23"/>
      <c r="AA74" s="153" t="s">
        <v>2499</v>
      </c>
      <c r="AB74" s="153" t="s">
        <v>2454</v>
      </c>
      <c r="AC74" s="266" t="str">
        <f>IF($D$38&lt;&gt;"",$D$38,"")</f>
        <v/>
      </c>
      <c r="AD74" s="153" t="s">
        <v>2379</v>
      </c>
      <c r="AE74" s="153" t="s">
        <v>287</v>
      </c>
      <c r="AF74" s="153">
        <v>48</v>
      </c>
      <c r="AG74" s="153" t="s">
        <v>334</v>
      </c>
      <c r="AH74" s="153" t="s">
        <v>174</v>
      </c>
      <c r="AI74" s="153" t="s">
        <v>174</v>
      </c>
      <c r="AJ74" s="153" t="s">
        <v>174</v>
      </c>
      <c r="AK74" s="153" t="s">
        <v>174</v>
      </c>
      <c r="AL74" s="153" t="s">
        <v>2642</v>
      </c>
    </row>
    <row r="75" spans="1:38" ht="12.75" customHeight="1">
      <c r="A75" s="38"/>
      <c r="B75" s="23"/>
      <c r="C75" s="23"/>
      <c r="D75" s="23"/>
      <c r="E75" s="318"/>
      <c r="F75" s="23"/>
      <c r="G75" s="23"/>
      <c r="H75" s="23"/>
      <c r="I75" s="23"/>
      <c r="J75" s="23"/>
      <c r="K75" s="23"/>
      <c r="L75" s="23"/>
      <c r="M75" s="23"/>
      <c r="N75" s="23"/>
      <c r="O75" s="23"/>
      <c r="P75" s="23"/>
      <c r="Q75" s="23"/>
      <c r="R75" s="23"/>
      <c r="S75" s="23"/>
      <c r="T75" s="23"/>
      <c r="U75" s="23"/>
      <c r="V75" s="23"/>
      <c r="W75" s="23"/>
      <c r="X75" s="23"/>
      <c r="Y75" s="23"/>
      <c r="Z75" s="23"/>
      <c r="AA75" s="153" t="s">
        <v>2500</v>
      </c>
      <c r="AB75" s="153" t="s">
        <v>2456</v>
      </c>
      <c r="AC75" s="266" t="str">
        <f>IF($D$39&lt;&gt;"",$D$39,"")</f>
        <v/>
      </c>
      <c r="AD75" s="153" t="s">
        <v>2379</v>
      </c>
      <c r="AE75" s="153" t="s">
        <v>287</v>
      </c>
      <c r="AF75" s="153">
        <v>49</v>
      </c>
      <c r="AG75" s="153" t="s">
        <v>334</v>
      </c>
      <c r="AH75" s="153" t="s">
        <v>174</v>
      </c>
      <c r="AI75" s="153" t="s">
        <v>174</v>
      </c>
      <c r="AJ75" s="153" t="s">
        <v>174</v>
      </c>
      <c r="AK75" s="153" t="s">
        <v>174</v>
      </c>
      <c r="AL75" s="153" t="s">
        <v>2642</v>
      </c>
    </row>
    <row r="76" spans="1:38" ht="12.75" customHeight="1">
      <c r="A76" s="38"/>
      <c r="B76" s="23"/>
      <c r="C76" s="23"/>
      <c r="D76" s="23"/>
      <c r="E76" s="318"/>
      <c r="F76" s="23"/>
      <c r="G76" s="23"/>
      <c r="H76" s="23"/>
      <c r="I76" s="23"/>
      <c r="J76" s="23"/>
      <c r="K76" s="23"/>
      <c r="L76" s="23"/>
      <c r="M76" s="23"/>
      <c r="N76" s="23"/>
      <c r="O76" s="23"/>
      <c r="P76" s="23"/>
      <c r="Q76" s="23"/>
      <c r="R76" s="23"/>
      <c r="S76" s="23"/>
      <c r="T76" s="23"/>
      <c r="U76" s="23"/>
      <c r="V76" s="23"/>
      <c r="W76" s="23"/>
      <c r="X76" s="23"/>
      <c r="Y76" s="23"/>
      <c r="Z76" s="23"/>
      <c r="AA76" s="153" t="s">
        <v>2501</v>
      </c>
      <c r="AB76" s="153" t="s">
        <v>2458</v>
      </c>
      <c r="AC76" s="266" t="str">
        <f>IF($D$40&lt;&gt;"",$D$40,"")</f>
        <v/>
      </c>
      <c r="AD76" s="153" t="s">
        <v>2379</v>
      </c>
      <c r="AE76" s="153" t="s">
        <v>287</v>
      </c>
      <c r="AF76" s="153">
        <v>50</v>
      </c>
      <c r="AG76" s="153" t="s">
        <v>334</v>
      </c>
      <c r="AH76" s="153" t="s">
        <v>174</v>
      </c>
      <c r="AI76" s="153" t="s">
        <v>174</v>
      </c>
      <c r="AJ76" s="153" t="s">
        <v>174</v>
      </c>
      <c r="AK76" s="153" t="s">
        <v>174</v>
      </c>
      <c r="AL76" s="153" t="s">
        <v>2642</v>
      </c>
    </row>
    <row r="77" spans="1:38" ht="12.75" customHeight="1">
      <c r="A77" s="38"/>
      <c r="B77" s="23"/>
      <c r="C77" s="23"/>
      <c r="D77" s="23"/>
      <c r="E77" s="318"/>
      <c r="F77" s="23"/>
      <c r="G77" s="23"/>
      <c r="H77" s="23"/>
      <c r="I77" s="23"/>
      <c r="J77" s="23"/>
      <c r="K77" s="23"/>
      <c r="L77" s="23"/>
      <c r="M77" s="23"/>
      <c r="N77" s="23"/>
      <c r="O77" s="23"/>
      <c r="P77" s="23"/>
      <c r="Q77" s="23"/>
      <c r="R77" s="23"/>
      <c r="S77" s="23"/>
      <c r="T77" s="23"/>
      <c r="U77" s="23"/>
      <c r="V77" s="23"/>
      <c r="W77" s="23"/>
      <c r="X77" s="23"/>
      <c r="Y77" s="23"/>
      <c r="Z77" s="23"/>
      <c r="AA77" s="153" t="s">
        <v>2502</v>
      </c>
      <c r="AB77" s="153" t="s">
        <v>2460</v>
      </c>
      <c r="AC77" s="266" t="str">
        <f>IF($D$41&lt;&gt;"",$D$41,"")</f>
        <v/>
      </c>
      <c r="AD77" s="153" t="s">
        <v>2379</v>
      </c>
      <c r="AE77" s="153" t="s">
        <v>287</v>
      </c>
      <c r="AF77" s="153">
        <v>51</v>
      </c>
      <c r="AG77" s="153" t="s">
        <v>334</v>
      </c>
      <c r="AH77" s="153" t="s">
        <v>174</v>
      </c>
      <c r="AI77" s="153" t="s">
        <v>174</v>
      </c>
      <c r="AJ77" s="153" t="s">
        <v>174</v>
      </c>
      <c r="AK77" s="153" t="s">
        <v>174</v>
      </c>
      <c r="AL77" s="153" t="s">
        <v>2642</v>
      </c>
    </row>
    <row r="78" spans="1:38" ht="12.75" customHeight="1">
      <c r="A78" s="38"/>
      <c r="B78" s="23"/>
      <c r="C78" s="23"/>
      <c r="D78" s="23"/>
      <c r="E78" s="318"/>
      <c r="F78" s="23"/>
      <c r="G78" s="23"/>
      <c r="H78" s="23"/>
      <c r="I78" s="23"/>
      <c r="J78" s="23"/>
      <c r="K78" s="23"/>
      <c r="L78" s="23"/>
      <c r="M78" s="23"/>
      <c r="N78" s="23"/>
      <c r="O78" s="23"/>
      <c r="P78" s="23"/>
      <c r="Q78" s="23"/>
      <c r="R78" s="23"/>
      <c r="S78" s="23"/>
      <c r="T78" s="23"/>
      <c r="U78" s="23"/>
      <c r="V78" s="23"/>
      <c r="W78" s="23"/>
      <c r="X78" s="23"/>
      <c r="Y78" s="23"/>
      <c r="Z78" s="23"/>
      <c r="AA78" s="153" t="s">
        <v>2503</v>
      </c>
      <c r="AB78" s="153" t="s">
        <v>2462</v>
      </c>
      <c r="AC78" s="266" t="str">
        <f>IF($D$42&lt;&gt;"",$D$42,"")</f>
        <v/>
      </c>
      <c r="AD78" s="153" t="s">
        <v>2379</v>
      </c>
      <c r="AE78" s="153" t="s">
        <v>287</v>
      </c>
      <c r="AF78" s="153">
        <v>52</v>
      </c>
      <c r="AG78" s="153" t="s">
        <v>334</v>
      </c>
      <c r="AH78" s="153" t="s">
        <v>174</v>
      </c>
      <c r="AI78" s="153" t="s">
        <v>174</v>
      </c>
      <c r="AJ78" s="153" t="s">
        <v>174</v>
      </c>
      <c r="AK78" s="153" t="s">
        <v>174</v>
      </c>
      <c r="AL78" s="153" t="s">
        <v>2642</v>
      </c>
    </row>
    <row r="79" spans="1:38" ht="12.75" customHeight="1">
      <c r="A79" s="38"/>
      <c r="B79" s="23"/>
      <c r="C79" s="23"/>
      <c r="D79" s="23"/>
      <c r="E79" s="318"/>
      <c r="F79" s="23"/>
      <c r="G79" s="23"/>
      <c r="H79" s="23"/>
      <c r="I79" s="23"/>
      <c r="J79" s="23"/>
      <c r="K79" s="23"/>
      <c r="L79" s="23"/>
      <c r="M79" s="23"/>
      <c r="N79" s="23"/>
      <c r="O79" s="23"/>
      <c r="P79" s="23"/>
      <c r="Q79" s="23"/>
      <c r="R79" s="23"/>
      <c r="S79" s="23"/>
      <c r="T79" s="23"/>
      <c r="U79" s="23"/>
      <c r="V79" s="23"/>
      <c r="W79" s="23"/>
      <c r="X79" s="23"/>
      <c r="Y79" s="23"/>
      <c r="Z79" s="23"/>
      <c r="AA79" s="153" t="s">
        <v>2504</v>
      </c>
      <c r="AB79" s="153" t="s">
        <v>811</v>
      </c>
      <c r="AC79" s="266" t="str">
        <f>IF($D$43&lt;&gt;"",$D$43,"")</f>
        <v/>
      </c>
      <c r="AD79" s="153" t="s">
        <v>2379</v>
      </c>
      <c r="AE79" s="153" t="s">
        <v>287</v>
      </c>
      <c r="AF79" s="153">
        <v>54</v>
      </c>
      <c r="AG79" s="153" t="s">
        <v>334</v>
      </c>
      <c r="AH79" s="153" t="s">
        <v>174</v>
      </c>
      <c r="AI79" s="153" t="s">
        <v>174</v>
      </c>
      <c r="AJ79" s="153" t="s">
        <v>174</v>
      </c>
      <c r="AK79" s="153" t="s">
        <v>174</v>
      </c>
      <c r="AL79" s="153" t="s">
        <v>2642</v>
      </c>
    </row>
    <row r="80" spans="1:38" ht="12.75" customHeight="1">
      <c r="A80" s="38"/>
      <c r="B80" s="23"/>
      <c r="C80" s="23"/>
      <c r="D80" s="23"/>
      <c r="E80" s="318"/>
      <c r="F80" s="23"/>
      <c r="G80" s="23"/>
      <c r="H80" s="23"/>
      <c r="I80" s="23"/>
      <c r="J80" s="23"/>
      <c r="K80" s="23"/>
      <c r="L80" s="23"/>
      <c r="M80" s="23"/>
      <c r="N80" s="23"/>
      <c r="O80" s="23"/>
      <c r="P80" s="23"/>
      <c r="Q80" s="23"/>
      <c r="R80" s="23"/>
      <c r="S80" s="23"/>
      <c r="T80" s="23"/>
      <c r="U80" s="23"/>
      <c r="V80" s="23"/>
      <c r="W80" s="23"/>
      <c r="X80" s="23"/>
      <c r="Y80" s="23"/>
      <c r="Z80" s="23"/>
      <c r="AA80" s="153" t="s">
        <v>2505</v>
      </c>
      <c r="AB80" s="153" t="s">
        <v>359</v>
      </c>
      <c r="AC80" s="266" t="str">
        <f>IF($D$44&lt;&gt;"",$D$44,"")</f>
        <v/>
      </c>
      <c r="AD80" s="153" t="s">
        <v>2379</v>
      </c>
      <c r="AE80" s="153" t="s">
        <v>287</v>
      </c>
      <c r="AF80" s="153" t="s">
        <v>359</v>
      </c>
      <c r="AG80" s="153" t="s">
        <v>334</v>
      </c>
      <c r="AH80" s="153" t="s">
        <v>174</v>
      </c>
      <c r="AI80" s="153" t="s">
        <v>174</v>
      </c>
      <c r="AJ80" s="153" t="s">
        <v>174</v>
      </c>
      <c r="AK80" s="153" t="s">
        <v>174</v>
      </c>
      <c r="AL80" s="153" t="s">
        <v>2642</v>
      </c>
    </row>
    <row r="81" spans="1:38" ht="12.75" customHeight="1">
      <c r="A81" s="38"/>
      <c r="B81" s="23"/>
      <c r="C81" s="23"/>
      <c r="D81" s="23"/>
      <c r="E81" s="318"/>
      <c r="F81" s="23"/>
      <c r="G81" s="23"/>
      <c r="H81" s="23"/>
      <c r="I81" s="23"/>
      <c r="J81" s="23"/>
      <c r="K81" s="23"/>
      <c r="L81" s="23"/>
      <c r="M81" s="23"/>
      <c r="N81" s="23"/>
      <c r="O81" s="23"/>
      <c r="P81" s="23"/>
      <c r="Q81" s="23"/>
      <c r="R81" s="23"/>
      <c r="S81" s="23"/>
      <c r="T81" s="23"/>
      <c r="U81" s="23"/>
      <c r="V81" s="23"/>
      <c r="W81" s="23"/>
      <c r="X81" s="23"/>
      <c r="Y81" s="23"/>
      <c r="Z81" s="23"/>
      <c r="AA81" s="153" t="s">
        <v>2506</v>
      </c>
      <c r="AB81" s="153" t="s">
        <v>2466</v>
      </c>
      <c r="AC81" s="266">
        <f>IF($D$45&lt;&gt;"",$D$45,"")</f>
        <v>0</v>
      </c>
      <c r="AD81" s="153" t="s">
        <v>2379</v>
      </c>
      <c r="AE81" s="153" t="s">
        <v>287</v>
      </c>
      <c r="AF81" s="153" t="s">
        <v>346</v>
      </c>
      <c r="AG81" s="153" t="s">
        <v>334</v>
      </c>
      <c r="AH81" s="153" t="s">
        <v>174</v>
      </c>
      <c r="AI81" s="153" t="s">
        <v>174</v>
      </c>
      <c r="AJ81" s="153" t="s">
        <v>174</v>
      </c>
      <c r="AK81" s="153" t="s">
        <v>174</v>
      </c>
      <c r="AL81" s="153" t="s">
        <v>2642</v>
      </c>
    </row>
    <row r="82" spans="1:38" ht="12.75" customHeight="1">
      <c r="A82" s="38"/>
      <c r="B82" s="23"/>
      <c r="C82" s="23"/>
      <c r="D82" s="23"/>
      <c r="E82" s="318"/>
      <c r="F82" s="23"/>
      <c r="G82" s="23"/>
      <c r="H82" s="23"/>
      <c r="I82" s="23"/>
      <c r="J82" s="23"/>
      <c r="K82" s="23"/>
      <c r="L82" s="23"/>
      <c r="M82" s="23"/>
      <c r="N82" s="23"/>
      <c r="O82" s="23"/>
      <c r="P82" s="23"/>
      <c r="Q82" s="23"/>
      <c r="R82" s="23"/>
      <c r="S82" s="23"/>
      <c r="T82" s="23"/>
      <c r="U82" s="23"/>
      <c r="V82" s="23"/>
      <c r="W82" s="23"/>
      <c r="X82" s="23"/>
      <c r="Y82" s="23"/>
      <c r="Z82" s="23"/>
      <c r="AA82" s="153" t="s">
        <v>2507</v>
      </c>
      <c r="AB82" s="153" t="s">
        <v>2378</v>
      </c>
      <c r="AC82" s="266" t="str">
        <f>IF($E$6&lt;&gt;"",$E$6,"")</f>
        <v/>
      </c>
      <c r="AD82" s="153" t="s">
        <v>2379</v>
      </c>
      <c r="AE82" s="153" t="s">
        <v>2508</v>
      </c>
      <c r="AF82" s="153" t="s">
        <v>2381</v>
      </c>
      <c r="AG82" s="153" t="s">
        <v>334</v>
      </c>
      <c r="AH82" s="153" t="s">
        <v>174</v>
      </c>
      <c r="AI82" s="153" t="s">
        <v>174</v>
      </c>
      <c r="AJ82" s="153" t="s">
        <v>174</v>
      </c>
      <c r="AK82" s="153" t="s">
        <v>174</v>
      </c>
      <c r="AL82" s="153" t="s">
        <v>2642</v>
      </c>
    </row>
    <row r="83" spans="1:38" ht="12.75" customHeight="1">
      <c r="A83" s="38"/>
      <c r="B83" s="23"/>
      <c r="C83" s="23"/>
      <c r="D83" s="23"/>
      <c r="E83" s="318"/>
      <c r="F83" s="23"/>
      <c r="G83" s="23"/>
      <c r="H83" s="23"/>
      <c r="I83" s="23"/>
      <c r="J83" s="23"/>
      <c r="K83" s="23"/>
      <c r="L83" s="23"/>
      <c r="M83" s="23"/>
      <c r="N83" s="23"/>
      <c r="O83" s="23"/>
      <c r="P83" s="23"/>
      <c r="Q83" s="23"/>
      <c r="R83" s="23"/>
      <c r="S83" s="23"/>
      <c r="T83" s="23"/>
      <c r="U83" s="23"/>
      <c r="V83" s="23"/>
      <c r="W83" s="23"/>
      <c r="X83" s="23"/>
      <c r="Y83" s="23"/>
      <c r="Z83" s="23"/>
      <c r="AA83" s="153" t="s">
        <v>2509</v>
      </c>
      <c r="AB83" s="153" t="s">
        <v>2385</v>
      </c>
      <c r="AC83" s="266">
        <f>IF($E$7&lt;&gt;"",$E$7,"")</f>
        <v>2.0600000000000002E-3</v>
      </c>
      <c r="AD83" s="153" t="s">
        <v>2379</v>
      </c>
      <c r="AE83" s="153" t="s">
        <v>2508</v>
      </c>
      <c r="AF83" s="153" t="s">
        <v>2386</v>
      </c>
      <c r="AG83" s="153" t="s">
        <v>334</v>
      </c>
      <c r="AH83" s="153" t="s">
        <v>174</v>
      </c>
      <c r="AI83" s="153" t="s">
        <v>174</v>
      </c>
      <c r="AJ83" s="153" t="s">
        <v>174</v>
      </c>
      <c r="AK83" s="153" t="s">
        <v>174</v>
      </c>
      <c r="AL83" s="153" t="s">
        <v>2642</v>
      </c>
    </row>
    <row r="84" spans="1:38" ht="12.75" customHeight="1">
      <c r="A84" s="38"/>
      <c r="B84" s="23"/>
      <c r="C84" s="23"/>
      <c r="D84" s="23"/>
      <c r="E84" s="318"/>
      <c r="F84" s="23"/>
      <c r="G84" s="23"/>
      <c r="H84" s="23"/>
      <c r="I84" s="23"/>
      <c r="J84" s="23"/>
      <c r="K84" s="23"/>
      <c r="L84" s="23"/>
      <c r="M84" s="23"/>
      <c r="N84" s="23"/>
      <c r="O84" s="23"/>
      <c r="P84" s="23"/>
      <c r="Q84" s="23"/>
      <c r="R84" s="23"/>
      <c r="S84" s="23"/>
      <c r="T84" s="23"/>
      <c r="U84" s="23"/>
      <c r="V84" s="23"/>
      <c r="W84" s="23"/>
      <c r="X84" s="23"/>
      <c r="Y84" s="23"/>
      <c r="Z84" s="23"/>
      <c r="AA84" s="153" t="s">
        <v>2510</v>
      </c>
      <c r="AB84" s="153" t="s">
        <v>2389</v>
      </c>
      <c r="AC84" s="266">
        <f>IF($E$8&lt;&gt;"",$E$8,"")</f>
        <v>1.5129999999999999E-2</v>
      </c>
      <c r="AD84" s="153" t="s">
        <v>2379</v>
      </c>
      <c r="AE84" s="153" t="s">
        <v>2508</v>
      </c>
      <c r="AF84" s="153" t="s">
        <v>2390</v>
      </c>
      <c r="AG84" s="153" t="s">
        <v>334</v>
      </c>
      <c r="AH84" s="153" t="s">
        <v>174</v>
      </c>
      <c r="AI84" s="153" t="s">
        <v>174</v>
      </c>
      <c r="AJ84" s="153" t="s">
        <v>174</v>
      </c>
      <c r="AK84" s="153" t="s">
        <v>174</v>
      </c>
      <c r="AL84" s="153" t="s">
        <v>2642</v>
      </c>
    </row>
    <row r="85" spans="1:38" ht="12.75" customHeight="1">
      <c r="A85" s="38"/>
      <c r="B85" s="23"/>
      <c r="C85" s="23"/>
      <c r="D85" s="23"/>
      <c r="E85" s="318"/>
      <c r="F85" s="23"/>
      <c r="G85" s="23"/>
      <c r="H85" s="23"/>
      <c r="I85" s="23"/>
      <c r="J85" s="23"/>
      <c r="K85" s="23"/>
      <c r="L85" s="23"/>
      <c r="M85" s="23"/>
      <c r="N85" s="23"/>
      <c r="O85" s="23"/>
      <c r="P85" s="23"/>
      <c r="Q85" s="23"/>
      <c r="R85" s="23"/>
      <c r="S85" s="23"/>
      <c r="T85" s="23"/>
      <c r="U85" s="23"/>
      <c r="V85" s="23"/>
      <c r="W85" s="23"/>
      <c r="X85" s="23"/>
      <c r="Y85" s="23"/>
      <c r="Z85" s="23"/>
      <c r="AA85" s="153" t="s">
        <v>2511</v>
      </c>
      <c r="AB85" s="153" t="s">
        <v>2394</v>
      </c>
      <c r="AC85" s="266">
        <f>IF($E$9&lt;&gt;"",$E$9,"")</f>
        <v>1.15E-3</v>
      </c>
      <c r="AD85" s="153" t="s">
        <v>2379</v>
      </c>
      <c r="AE85" s="153" t="s">
        <v>2508</v>
      </c>
      <c r="AF85" s="153" t="s">
        <v>2395</v>
      </c>
      <c r="AG85" s="153" t="s">
        <v>334</v>
      </c>
      <c r="AH85" s="153" t="s">
        <v>174</v>
      </c>
      <c r="AI85" s="153" t="s">
        <v>174</v>
      </c>
      <c r="AJ85" s="153" t="s">
        <v>174</v>
      </c>
      <c r="AK85" s="153" t="s">
        <v>174</v>
      </c>
      <c r="AL85" s="153" t="s">
        <v>2642</v>
      </c>
    </row>
    <row r="86" spans="1:38" ht="12.75" customHeight="1">
      <c r="A86" s="38"/>
      <c r="B86" s="23"/>
      <c r="C86" s="23"/>
      <c r="D86" s="23"/>
      <c r="E86" s="318"/>
      <c r="F86" s="23"/>
      <c r="G86" s="23"/>
      <c r="H86" s="23"/>
      <c r="I86" s="23"/>
      <c r="J86" s="23"/>
      <c r="K86" s="23"/>
      <c r="L86" s="23"/>
      <c r="M86" s="23"/>
      <c r="N86" s="23"/>
      <c r="O86" s="23"/>
      <c r="P86" s="23"/>
      <c r="Q86" s="23"/>
      <c r="R86" s="23"/>
      <c r="S86" s="23"/>
      <c r="T86" s="23"/>
      <c r="U86" s="23"/>
      <c r="V86" s="23"/>
      <c r="W86" s="23"/>
      <c r="X86" s="23"/>
      <c r="Y86" s="23"/>
      <c r="Z86" s="23"/>
      <c r="AA86" s="153" t="s">
        <v>2512</v>
      </c>
      <c r="AB86" s="153" t="s">
        <v>2397</v>
      </c>
      <c r="AC86" s="266">
        <f>IF($E$10&lt;&gt;"",$E$10,"")</f>
        <v>4.3909999999999998E-2</v>
      </c>
      <c r="AD86" s="153" t="s">
        <v>2379</v>
      </c>
      <c r="AE86" s="153" t="s">
        <v>2508</v>
      </c>
      <c r="AF86" s="153" t="s">
        <v>2398</v>
      </c>
      <c r="AG86" s="153" t="s">
        <v>334</v>
      </c>
      <c r="AH86" s="153" t="s">
        <v>174</v>
      </c>
      <c r="AI86" s="153" t="s">
        <v>174</v>
      </c>
      <c r="AJ86" s="153" t="s">
        <v>174</v>
      </c>
      <c r="AK86" s="153" t="s">
        <v>174</v>
      </c>
      <c r="AL86" s="153" t="s">
        <v>2642</v>
      </c>
    </row>
    <row r="87" spans="1:38" ht="12.75" customHeight="1">
      <c r="A87" s="38"/>
      <c r="B87" s="23"/>
      <c r="C87" s="23"/>
      <c r="D87" s="23"/>
      <c r="E87" s="318"/>
      <c r="F87" s="23"/>
      <c r="G87" s="23"/>
      <c r="H87" s="23"/>
      <c r="I87" s="23"/>
      <c r="J87" s="23"/>
      <c r="K87" s="23"/>
      <c r="L87" s="23"/>
      <c r="M87" s="23"/>
      <c r="N87" s="23"/>
      <c r="O87" s="23"/>
      <c r="P87" s="23"/>
      <c r="Q87" s="23"/>
      <c r="R87" s="23"/>
      <c r="S87" s="23"/>
      <c r="T87" s="23"/>
      <c r="U87" s="23"/>
      <c r="V87" s="23"/>
      <c r="W87" s="23"/>
      <c r="X87" s="23"/>
      <c r="Y87" s="23"/>
      <c r="Z87" s="23"/>
      <c r="AA87" s="153" t="s">
        <v>2513</v>
      </c>
      <c r="AB87" s="153" t="s">
        <v>2400</v>
      </c>
      <c r="AC87" s="266" t="str">
        <f>IF($E$11&lt;&gt;"",$E$11,"")</f>
        <v/>
      </c>
      <c r="AD87" s="153" t="s">
        <v>2379</v>
      </c>
      <c r="AE87" s="153" t="s">
        <v>2508</v>
      </c>
      <c r="AF87" s="153">
        <v>10</v>
      </c>
      <c r="AG87" s="153" t="s">
        <v>334</v>
      </c>
      <c r="AH87" s="153" t="s">
        <v>174</v>
      </c>
      <c r="AI87" s="153" t="s">
        <v>174</v>
      </c>
      <c r="AJ87" s="153" t="s">
        <v>174</v>
      </c>
      <c r="AK87" s="153" t="s">
        <v>174</v>
      </c>
      <c r="AL87" s="153" t="s">
        <v>2642</v>
      </c>
    </row>
    <row r="88" spans="1:38" ht="12.75" customHeight="1">
      <c r="A88" s="38"/>
      <c r="B88" s="23"/>
      <c r="C88" s="23"/>
      <c r="D88" s="23"/>
      <c r="E88" s="318"/>
      <c r="F88" s="23"/>
      <c r="G88" s="23"/>
      <c r="H88" s="23"/>
      <c r="I88" s="23"/>
      <c r="J88" s="23"/>
      <c r="K88" s="23"/>
      <c r="L88" s="23"/>
      <c r="M88" s="23"/>
      <c r="N88" s="23"/>
      <c r="O88" s="23"/>
      <c r="P88" s="23"/>
      <c r="Q88" s="23"/>
      <c r="R88" s="23"/>
      <c r="S88" s="23"/>
      <c r="T88" s="23"/>
      <c r="U88" s="23"/>
      <c r="V88" s="23"/>
      <c r="W88" s="23"/>
      <c r="X88" s="23"/>
      <c r="Y88" s="23"/>
      <c r="Z88" s="23"/>
      <c r="AA88" s="153" t="s">
        <v>2514</v>
      </c>
      <c r="AB88" s="153" t="s">
        <v>2402</v>
      </c>
      <c r="AC88" s="266">
        <f>IF($E$12&lt;&gt;"",$E$12,"")</f>
        <v>9.9049999999999999E-2</v>
      </c>
      <c r="AD88" s="153" t="s">
        <v>2379</v>
      </c>
      <c r="AE88" s="153" t="s">
        <v>2508</v>
      </c>
      <c r="AF88" s="153">
        <v>11</v>
      </c>
      <c r="AG88" s="153" t="s">
        <v>334</v>
      </c>
      <c r="AH88" s="153" t="s">
        <v>174</v>
      </c>
      <c r="AI88" s="153" t="s">
        <v>174</v>
      </c>
      <c r="AJ88" s="153" t="s">
        <v>174</v>
      </c>
      <c r="AK88" s="153" t="s">
        <v>174</v>
      </c>
      <c r="AL88" s="153" t="s">
        <v>2642</v>
      </c>
    </row>
    <row r="89" spans="1:38" ht="12.75" customHeight="1">
      <c r="A89" s="38"/>
      <c r="B89" s="23"/>
      <c r="C89" s="23"/>
      <c r="D89" s="23"/>
      <c r="E89" s="318"/>
      <c r="F89" s="23"/>
      <c r="G89" s="23"/>
      <c r="H89" s="23"/>
      <c r="I89" s="23"/>
      <c r="J89" s="23"/>
      <c r="K89" s="23"/>
      <c r="L89" s="23"/>
      <c r="M89" s="23"/>
      <c r="N89" s="23"/>
      <c r="O89" s="23"/>
      <c r="P89" s="23"/>
      <c r="Q89" s="23"/>
      <c r="R89" s="23"/>
      <c r="S89" s="23"/>
      <c r="T89" s="23"/>
      <c r="U89" s="23"/>
      <c r="V89" s="23"/>
      <c r="W89" s="23"/>
      <c r="X89" s="23"/>
      <c r="Y89" s="23"/>
      <c r="Z89" s="23"/>
      <c r="AA89" s="153" t="s">
        <v>2515</v>
      </c>
      <c r="AB89" s="153" t="s">
        <v>2404</v>
      </c>
      <c r="AC89" s="266" t="str">
        <f>IF($E$13&lt;&gt;"",$E$13,"")</f>
        <v/>
      </c>
      <c r="AD89" s="153" t="s">
        <v>2379</v>
      </c>
      <c r="AE89" s="153" t="s">
        <v>2508</v>
      </c>
      <c r="AF89" s="153">
        <v>12</v>
      </c>
      <c r="AG89" s="153" t="s">
        <v>334</v>
      </c>
      <c r="AH89" s="153" t="s">
        <v>174</v>
      </c>
      <c r="AI89" s="153" t="s">
        <v>174</v>
      </c>
      <c r="AJ89" s="153" t="s">
        <v>174</v>
      </c>
      <c r="AK89" s="153" t="s">
        <v>174</v>
      </c>
      <c r="AL89" s="153" t="s">
        <v>2642</v>
      </c>
    </row>
    <row r="90" spans="1:38" ht="12.75" customHeight="1">
      <c r="A90" s="38"/>
      <c r="B90" s="23"/>
      <c r="C90" s="23"/>
      <c r="D90" s="23"/>
      <c r="E90" s="318"/>
      <c r="F90" s="23"/>
      <c r="G90" s="23"/>
      <c r="H90" s="23"/>
      <c r="I90" s="23"/>
      <c r="J90" s="23"/>
      <c r="K90" s="23"/>
      <c r="L90" s="23"/>
      <c r="M90" s="23"/>
      <c r="N90" s="23"/>
      <c r="O90" s="23"/>
      <c r="P90" s="23"/>
      <c r="Q90" s="23"/>
      <c r="R90" s="23"/>
      <c r="S90" s="23"/>
      <c r="T90" s="23"/>
      <c r="U90" s="23"/>
      <c r="V90" s="23"/>
      <c r="W90" s="23"/>
      <c r="X90" s="23"/>
      <c r="Y90" s="23"/>
      <c r="Z90" s="23"/>
      <c r="AA90" s="153" t="s">
        <v>2516</v>
      </c>
      <c r="AB90" s="153" t="s">
        <v>2406</v>
      </c>
      <c r="AC90" s="266" t="str">
        <f>IF($E$14&lt;&gt;"",$E$14,"")</f>
        <v/>
      </c>
      <c r="AD90" s="153" t="s">
        <v>2379</v>
      </c>
      <c r="AE90" s="153" t="s">
        <v>2508</v>
      </c>
      <c r="AF90" s="153">
        <v>13</v>
      </c>
      <c r="AG90" s="153" t="s">
        <v>334</v>
      </c>
      <c r="AH90" s="153" t="s">
        <v>174</v>
      </c>
      <c r="AI90" s="153" t="s">
        <v>174</v>
      </c>
      <c r="AJ90" s="153" t="s">
        <v>174</v>
      </c>
      <c r="AK90" s="153" t="s">
        <v>174</v>
      </c>
      <c r="AL90" s="153" t="s">
        <v>2642</v>
      </c>
    </row>
    <row r="91" spans="1:38" ht="12.75" customHeight="1">
      <c r="A91" s="38"/>
      <c r="B91" s="23"/>
      <c r="C91" s="23"/>
      <c r="D91" s="23"/>
      <c r="E91" s="318"/>
      <c r="F91" s="23"/>
      <c r="G91" s="23"/>
      <c r="H91" s="23"/>
      <c r="I91" s="23"/>
      <c r="J91" s="23"/>
      <c r="K91" s="23"/>
      <c r="L91" s="23"/>
      <c r="M91" s="23"/>
      <c r="N91" s="23"/>
      <c r="O91" s="23"/>
      <c r="P91" s="23"/>
      <c r="Q91" s="23"/>
      <c r="R91" s="23"/>
      <c r="S91" s="23"/>
      <c r="T91" s="23"/>
      <c r="U91" s="23"/>
      <c r="V91" s="23"/>
      <c r="W91" s="23"/>
      <c r="X91" s="23"/>
      <c r="Y91" s="23"/>
      <c r="Z91" s="23"/>
      <c r="AA91" s="153" t="s">
        <v>2517</v>
      </c>
      <c r="AB91" s="153" t="s">
        <v>2408</v>
      </c>
      <c r="AC91" s="266">
        <f>IF($E$15&lt;&gt;"",$E$15,"")</f>
        <v>7.2800000000000004E-2</v>
      </c>
      <c r="AD91" s="153" t="s">
        <v>2379</v>
      </c>
      <c r="AE91" s="153" t="s">
        <v>2508</v>
      </c>
      <c r="AF91" s="153">
        <v>14</v>
      </c>
      <c r="AG91" s="153" t="s">
        <v>334</v>
      </c>
      <c r="AH91" s="153" t="s">
        <v>174</v>
      </c>
      <c r="AI91" s="153" t="s">
        <v>174</v>
      </c>
      <c r="AJ91" s="153" t="s">
        <v>174</v>
      </c>
      <c r="AK91" s="153" t="s">
        <v>174</v>
      </c>
      <c r="AL91" s="153" t="s">
        <v>2642</v>
      </c>
    </row>
    <row r="92" spans="1:38" ht="12.75" customHeight="1">
      <c r="A92" s="38"/>
      <c r="B92" s="23"/>
      <c r="C92" s="23"/>
      <c r="D92" s="23"/>
      <c r="E92" s="318"/>
      <c r="F92" s="23"/>
      <c r="G92" s="23"/>
      <c r="H92" s="23"/>
      <c r="I92" s="23"/>
      <c r="J92" s="23"/>
      <c r="K92" s="23"/>
      <c r="L92" s="23"/>
      <c r="M92" s="23"/>
      <c r="N92" s="23"/>
      <c r="O92" s="23"/>
      <c r="P92" s="23"/>
      <c r="Q92" s="23"/>
      <c r="R92" s="23"/>
      <c r="S92" s="23"/>
      <c r="T92" s="23"/>
      <c r="U92" s="23"/>
      <c r="V92" s="23"/>
      <c r="W92" s="23"/>
      <c r="X92" s="23"/>
      <c r="Y92" s="23"/>
      <c r="Z92" s="23"/>
      <c r="AA92" s="153" t="s">
        <v>2518</v>
      </c>
      <c r="AB92" s="153" t="s">
        <v>2410</v>
      </c>
      <c r="AC92" s="266">
        <f>IF($E$16&lt;&gt;"",$E$16,"")</f>
        <v>3.542E-2</v>
      </c>
      <c r="AD92" s="153" t="s">
        <v>2379</v>
      </c>
      <c r="AE92" s="153" t="s">
        <v>2508</v>
      </c>
      <c r="AF92" s="153">
        <v>15</v>
      </c>
      <c r="AG92" s="153" t="s">
        <v>334</v>
      </c>
      <c r="AH92" s="153" t="s">
        <v>174</v>
      </c>
      <c r="AI92" s="153" t="s">
        <v>174</v>
      </c>
      <c r="AJ92" s="153" t="s">
        <v>174</v>
      </c>
      <c r="AK92" s="153" t="s">
        <v>174</v>
      </c>
      <c r="AL92" s="153" t="s">
        <v>2642</v>
      </c>
    </row>
    <row r="93" spans="1:38" ht="12.75" customHeight="1">
      <c r="A93" s="38"/>
      <c r="B93" s="23"/>
      <c r="C93" s="23"/>
      <c r="D93" s="23"/>
      <c r="E93" s="318"/>
      <c r="F93" s="23"/>
      <c r="G93" s="23"/>
      <c r="H93" s="23"/>
      <c r="I93" s="23"/>
      <c r="J93" s="23"/>
      <c r="K93" s="23"/>
      <c r="L93" s="23"/>
      <c r="M93" s="23"/>
      <c r="N93" s="23"/>
      <c r="O93" s="23"/>
      <c r="P93" s="23"/>
      <c r="Q93" s="23"/>
      <c r="R93" s="23"/>
      <c r="S93" s="23"/>
      <c r="T93" s="23"/>
      <c r="U93" s="23"/>
      <c r="V93" s="23"/>
      <c r="W93" s="23"/>
      <c r="X93" s="23"/>
      <c r="Y93" s="23"/>
      <c r="Z93" s="23"/>
      <c r="AA93" s="153" t="s">
        <v>2519</v>
      </c>
      <c r="AB93" s="153" t="s">
        <v>2412</v>
      </c>
      <c r="AC93" s="266">
        <f>IF($E$17&lt;&gt;"",$E$17,"")</f>
        <v>2.8700000000000002E-3</v>
      </c>
      <c r="AD93" s="153" t="s">
        <v>2379</v>
      </c>
      <c r="AE93" s="153" t="s">
        <v>2508</v>
      </c>
      <c r="AF93" s="153">
        <v>16</v>
      </c>
      <c r="AG93" s="153" t="s">
        <v>334</v>
      </c>
      <c r="AH93" s="153" t="s">
        <v>174</v>
      </c>
      <c r="AI93" s="153" t="s">
        <v>174</v>
      </c>
      <c r="AJ93" s="153" t="s">
        <v>174</v>
      </c>
      <c r="AK93" s="153" t="s">
        <v>174</v>
      </c>
      <c r="AL93" s="153" t="s">
        <v>2642</v>
      </c>
    </row>
    <row r="94" spans="1:38" ht="12.75" customHeight="1">
      <c r="A94" s="38"/>
      <c r="B94" s="23"/>
      <c r="C94" s="23"/>
      <c r="D94" s="23"/>
      <c r="E94" s="318"/>
      <c r="F94" s="23"/>
      <c r="G94" s="23"/>
      <c r="H94" s="23"/>
      <c r="I94" s="23"/>
      <c r="J94" s="23"/>
      <c r="K94" s="23"/>
      <c r="L94" s="23"/>
      <c r="M94" s="23"/>
      <c r="N94" s="23"/>
      <c r="O94" s="23"/>
      <c r="P94" s="23"/>
      <c r="Q94" s="23"/>
      <c r="R94" s="23"/>
      <c r="S94" s="23"/>
      <c r="T94" s="23"/>
      <c r="U94" s="23"/>
      <c r="V94" s="23"/>
      <c r="W94" s="23"/>
      <c r="X94" s="23"/>
      <c r="Y94" s="23"/>
      <c r="Z94" s="23"/>
      <c r="AA94" s="153" t="s">
        <v>2520</v>
      </c>
      <c r="AB94" s="153" t="s">
        <v>2414</v>
      </c>
      <c r="AC94" s="266">
        <f>IF($E$18&lt;&gt;"",$E$18,"")</f>
        <v>3.141E-2</v>
      </c>
      <c r="AD94" s="153" t="s">
        <v>2379</v>
      </c>
      <c r="AE94" s="153" t="s">
        <v>2508</v>
      </c>
      <c r="AF94" s="153">
        <v>19</v>
      </c>
      <c r="AG94" s="153" t="s">
        <v>334</v>
      </c>
      <c r="AH94" s="153" t="s">
        <v>174</v>
      </c>
      <c r="AI94" s="153" t="s">
        <v>174</v>
      </c>
      <c r="AJ94" s="153" t="s">
        <v>174</v>
      </c>
      <c r="AK94" s="153" t="s">
        <v>174</v>
      </c>
      <c r="AL94" s="153" t="s">
        <v>2642</v>
      </c>
    </row>
    <row r="95" spans="1:38" ht="12.75" customHeight="1">
      <c r="A95" s="38"/>
      <c r="B95" s="23"/>
      <c r="C95" s="23"/>
      <c r="D95" s="23"/>
      <c r="E95" s="318"/>
      <c r="F95" s="23"/>
      <c r="G95" s="23"/>
      <c r="H95" s="23"/>
      <c r="I95" s="23"/>
      <c r="J95" s="23"/>
      <c r="K95" s="23"/>
      <c r="L95" s="23"/>
      <c r="M95" s="23"/>
      <c r="N95" s="23"/>
      <c r="O95" s="23"/>
      <c r="P95" s="23"/>
      <c r="Q95" s="23"/>
      <c r="R95" s="23"/>
      <c r="S95" s="23"/>
      <c r="T95" s="23"/>
      <c r="U95" s="23"/>
      <c r="V95" s="23"/>
      <c r="W95" s="23"/>
      <c r="X95" s="23"/>
      <c r="Y95" s="23"/>
      <c r="Z95" s="23"/>
      <c r="AA95" s="153" t="s">
        <v>2521</v>
      </c>
      <c r="AB95" s="153" t="s">
        <v>2416</v>
      </c>
      <c r="AC95" s="266" t="str">
        <f>IF($E$19&lt;&gt;"",$E$19,"")</f>
        <v/>
      </c>
      <c r="AD95" s="153" t="s">
        <v>2379</v>
      </c>
      <c r="AE95" s="153" t="s">
        <v>2508</v>
      </c>
      <c r="AF95" s="153">
        <v>22</v>
      </c>
      <c r="AG95" s="153" t="s">
        <v>334</v>
      </c>
      <c r="AH95" s="153" t="s">
        <v>174</v>
      </c>
      <c r="AI95" s="153" t="s">
        <v>174</v>
      </c>
      <c r="AJ95" s="153" t="s">
        <v>174</v>
      </c>
      <c r="AK95" s="153" t="s">
        <v>174</v>
      </c>
      <c r="AL95" s="153" t="s">
        <v>2642</v>
      </c>
    </row>
    <row r="96" spans="1:38" ht="12.75" customHeight="1">
      <c r="A96" s="38"/>
      <c r="B96" s="23"/>
      <c r="C96" s="23"/>
      <c r="D96" s="23"/>
      <c r="E96" s="318"/>
      <c r="F96" s="23"/>
      <c r="G96" s="23"/>
      <c r="H96" s="23"/>
      <c r="I96" s="23"/>
      <c r="J96" s="23"/>
      <c r="K96" s="23"/>
      <c r="L96" s="23"/>
      <c r="M96" s="23"/>
      <c r="N96" s="23"/>
      <c r="O96" s="23"/>
      <c r="P96" s="23"/>
      <c r="Q96" s="23"/>
      <c r="R96" s="23"/>
      <c r="S96" s="23"/>
      <c r="T96" s="23"/>
      <c r="U96" s="23"/>
      <c r="V96" s="23"/>
      <c r="W96" s="23"/>
      <c r="X96" s="23"/>
      <c r="Y96" s="23"/>
      <c r="Z96" s="23"/>
      <c r="AA96" s="153" t="s">
        <v>2522</v>
      </c>
      <c r="AB96" s="153" t="s">
        <v>797</v>
      </c>
      <c r="AC96" s="266">
        <f>IF($E$20&lt;&gt;"",$E$20,"")</f>
        <v>1.341E-2</v>
      </c>
      <c r="AD96" s="153" t="s">
        <v>2379</v>
      </c>
      <c r="AE96" s="153" t="s">
        <v>2508</v>
      </c>
      <c r="AF96" s="153">
        <v>23</v>
      </c>
      <c r="AG96" s="153" t="s">
        <v>334</v>
      </c>
      <c r="AH96" s="153" t="s">
        <v>174</v>
      </c>
      <c r="AI96" s="153" t="s">
        <v>174</v>
      </c>
      <c r="AJ96" s="153" t="s">
        <v>174</v>
      </c>
      <c r="AK96" s="153" t="s">
        <v>174</v>
      </c>
      <c r="AL96" s="153" t="s">
        <v>2642</v>
      </c>
    </row>
    <row r="97" spans="1:38" ht="12.75" customHeight="1">
      <c r="A97" s="38"/>
      <c r="B97" s="23"/>
      <c r="C97" s="23"/>
      <c r="D97" s="23"/>
      <c r="E97" s="318"/>
      <c r="F97" s="23"/>
      <c r="G97" s="23"/>
      <c r="H97" s="23"/>
      <c r="I97" s="23"/>
      <c r="J97" s="23"/>
      <c r="K97" s="23"/>
      <c r="L97" s="23"/>
      <c r="M97" s="23"/>
      <c r="N97" s="23"/>
      <c r="O97" s="23"/>
      <c r="P97" s="23"/>
      <c r="Q97" s="23"/>
      <c r="R97" s="23"/>
      <c r="S97" s="23"/>
      <c r="T97" s="23"/>
      <c r="U97" s="23"/>
      <c r="V97" s="23"/>
      <c r="W97" s="23"/>
      <c r="X97" s="23"/>
      <c r="Y97" s="23"/>
      <c r="Z97" s="23"/>
      <c r="AA97" s="153" t="s">
        <v>2523</v>
      </c>
      <c r="AB97" s="153" t="s">
        <v>2419</v>
      </c>
      <c r="AC97" s="266">
        <f>IF($E$21&lt;&gt;"",$E$21,"")</f>
        <v>3.32E-3</v>
      </c>
      <c r="AD97" s="153" t="s">
        <v>2379</v>
      </c>
      <c r="AE97" s="153" t="s">
        <v>2508</v>
      </c>
      <c r="AF97" s="153">
        <v>24</v>
      </c>
      <c r="AG97" s="153" t="s">
        <v>334</v>
      </c>
      <c r="AH97" s="153" t="s">
        <v>174</v>
      </c>
      <c r="AI97" s="153" t="s">
        <v>174</v>
      </c>
      <c r="AJ97" s="153" t="s">
        <v>174</v>
      </c>
      <c r="AK97" s="153" t="s">
        <v>174</v>
      </c>
      <c r="AL97" s="153" t="s">
        <v>2642</v>
      </c>
    </row>
    <row r="98" spans="1:38" ht="12.75" customHeight="1">
      <c r="A98" s="38"/>
      <c r="B98" s="23"/>
      <c r="C98" s="23"/>
      <c r="D98" s="23"/>
      <c r="E98" s="318"/>
      <c r="F98" s="23"/>
      <c r="G98" s="23"/>
      <c r="H98" s="23"/>
      <c r="I98" s="23"/>
      <c r="J98" s="23"/>
      <c r="K98" s="23"/>
      <c r="L98" s="23"/>
      <c r="M98" s="23"/>
      <c r="N98" s="23"/>
      <c r="O98" s="23"/>
      <c r="P98" s="23"/>
      <c r="Q98" s="23"/>
      <c r="R98" s="23"/>
      <c r="S98" s="23"/>
      <c r="T98" s="23"/>
      <c r="U98" s="23"/>
      <c r="V98" s="23"/>
      <c r="W98" s="23"/>
      <c r="X98" s="23"/>
      <c r="Y98" s="23"/>
      <c r="Z98" s="23"/>
      <c r="AA98" s="153" t="s">
        <v>2524</v>
      </c>
      <c r="AB98" s="153" t="s">
        <v>2421</v>
      </c>
      <c r="AC98" s="266" t="str">
        <f>IF($E$22&lt;&gt;"",$E$22,"")</f>
        <v/>
      </c>
      <c r="AD98" s="153" t="s">
        <v>2379</v>
      </c>
      <c r="AE98" s="153" t="s">
        <v>2508</v>
      </c>
      <c r="AF98" s="153">
        <v>25</v>
      </c>
      <c r="AG98" s="153" t="s">
        <v>334</v>
      </c>
      <c r="AH98" s="153" t="s">
        <v>174</v>
      </c>
      <c r="AI98" s="153" t="s">
        <v>174</v>
      </c>
      <c r="AJ98" s="153" t="s">
        <v>174</v>
      </c>
      <c r="AK98" s="153" t="s">
        <v>174</v>
      </c>
      <c r="AL98" s="153" t="s">
        <v>2642</v>
      </c>
    </row>
    <row r="99" spans="1:38" ht="12.75" customHeight="1">
      <c r="A99" s="38"/>
      <c r="B99" s="23"/>
      <c r="C99" s="23"/>
      <c r="D99" s="23"/>
      <c r="E99" s="318"/>
      <c r="F99" s="23"/>
      <c r="G99" s="23"/>
      <c r="H99" s="23"/>
      <c r="I99" s="23"/>
      <c r="J99" s="23"/>
      <c r="K99" s="23"/>
      <c r="L99" s="23"/>
      <c r="M99" s="23"/>
      <c r="N99" s="23"/>
      <c r="O99" s="23"/>
      <c r="P99" s="23"/>
      <c r="Q99" s="23"/>
      <c r="R99" s="23"/>
      <c r="S99" s="23"/>
      <c r="T99" s="23"/>
      <c r="U99" s="23"/>
      <c r="V99" s="23"/>
      <c r="W99" s="23"/>
      <c r="X99" s="23"/>
      <c r="Y99" s="23"/>
      <c r="Z99" s="23"/>
      <c r="AA99" s="153" t="s">
        <v>2525</v>
      </c>
      <c r="AB99" s="153" t="s">
        <v>2423</v>
      </c>
      <c r="AC99" s="266">
        <f>IF($E$23&lt;&gt;"",$E$23,"")</f>
        <v>5.9959999999999999E-2</v>
      </c>
      <c r="AD99" s="153" t="s">
        <v>2379</v>
      </c>
      <c r="AE99" s="153" t="s">
        <v>2508</v>
      </c>
      <c r="AF99" s="153">
        <v>26</v>
      </c>
      <c r="AG99" s="153" t="s">
        <v>334</v>
      </c>
      <c r="AH99" s="153" t="s">
        <v>174</v>
      </c>
      <c r="AI99" s="153" t="s">
        <v>174</v>
      </c>
      <c r="AJ99" s="153" t="s">
        <v>174</v>
      </c>
      <c r="AK99" s="153" t="s">
        <v>174</v>
      </c>
      <c r="AL99" s="153" t="s">
        <v>2642</v>
      </c>
    </row>
    <row r="100" spans="1:38" ht="12.75" customHeight="1">
      <c r="A100" s="38"/>
      <c r="B100" s="23"/>
      <c r="C100" s="23"/>
      <c r="D100" s="23"/>
      <c r="E100" s="318"/>
      <c r="F100" s="23"/>
      <c r="G100" s="23"/>
      <c r="H100" s="23"/>
      <c r="I100" s="23"/>
      <c r="J100" s="23"/>
      <c r="K100" s="23"/>
      <c r="L100" s="23"/>
      <c r="M100" s="23"/>
      <c r="N100" s="23"/>
      <c r="O100" s="23"/>
      <c r="P100" s="23"/>
      <c r="Q100" s="23"/>
      <c r="R100" s="23"/>
      <c r="S100" s="23"/>
      <c r="T100" s="23"/>
      <c r="U100" s="23"/>
      <c r="V100" s="23"/>
      <c r="W100" s="23"/>
      <c r="X100" s="23"/>
      <c r="Y100" s="23"/>
      <c r="Z100" s="23"/>
      <c r="AA100" s="153" t="s">
        <v>2526</v>
      </c>
      <c r="AB100" s="153" t="s">
        <v>2425</v>
      </c>
      <c r="AC100" s="266">
        <f>IF($E$24&lt;&gt;"",$E$24,"")</f>
        <v>9.7400000000000004E-3</v>
      </c>
      <c r="AD100" s="153" t="s">
        <v>2379</v>
      </c>
      <c r="AE100" s="153" t="s">
        <v>2508</v>
      </c>
      <c r="AF100" s="153">
        <v>27</v>
      </c>
      <c r="AG100" s="153" t="s">
        <v>334</v>
      </c>
      <c r="AH100" s="153" t="s">
        <v>174</v>
      </c>
      <c r="AI100" s="153" t="s">
        <v>174</v>
      </c>
      <c r="AJ100" s="153" t="s">
        <v>174</v>
      </c>
      <c r="AK100" s="153" t="s">
        <v>174</v>
      </c>
      <c r="AL100" s="153" t="s">
        <v>2642</v>
      </c>
    </row>
    <row r="101" spans="1:38" ht="12.75" customHeight="1">
      <c r="A101" s="38"/>
      <c r="B101" s="23"/>
      <c r="C101" s="23"/>
      <c r="D101" s="23"/>
      <c r="E101" s="318"/>
      <c r="F101" s="23"/>
      <c r="G101" s="23"/>
      <c r="H101" s="23"/>
      <c r="I101" s="23"/>
      <c r="J101" s="23"/>
      <c r="K101" s="23"/>
      <c r="L101" s="23"/>
      <c r="M101" s="23"/>
      <c r="N101" s="23"/>
      <c r="O101" s="23"/>
      <c r="P101" s="23"/>
      <c r="Q101" s="23"/>
      <c r="R101" s="23"/>
      <c r="S101" s="23"/>
      <c r="T101" s="23"/>
      <c r="U101" s="23"/>
      <c r="V101" s="23"/>
      <c r="W101" s="23"/>
      <c r="X101" s="23"/>
      <c r="Y101" s="23"/>
      <c r="Z101" s="23"/>
      <c r="AA101" s="153" t="s">
        <v>2527</v>
      </c>
      <c r="AB101" s="153" t="s">
        <v>2427</v>
      </c>
      <c r="AC101" s="266" t="str">
        <f>IF($E$25&lt;&gt;"",$E$25,"")</f>
        <v/>
      </c>
      <c r="AD101" s="153" t="s">
        <v>2379</v>
      </c>
      <c r="AE101" s="153" t="s">
        <v>2508</v>
      </c>
      <c r="AF101" s="153" t="s">
        <v>2428</v>
      </c>
      <c r="AG101" s="153" t="s">
        <v>334</v>
      </c>
      <c r="AH101" s="153" t="s">
        <v>174</v>
      </c>
      <c r="AI101" s="153" t="s">
        <v>174</v>
      </c>
      <c r="AJ101" s="153" t="s">
        <v>174</v>
      </c>
      <c r="AK101" s="153" t="s">
        <v>174</v>
      </c>
      <c r="AL101" s="153" t="s">
        <v>2642</v>
      </c>
    </row>
    <row r="102" spans="1:38" ht="12.75" customHeight="1">
      <c r="A102" s="38"/>
      <c r="B102" s="23"/>
      <c r="C102" s="23"/>
      <c r="D102" s="23"/>
      <c r="E102" s="318"/>
      <c r="F102" s="23"/>
      <c r="G102" s="23"/>
      <c r="H102" s="23"/>
      <c r="I102" s="23"/>
      <c r="J102" s="23"/>
      <c r="K102" s="23"/>
      <c r="L102" s="23"/>
      <c r="M102" s="23"/>
      <c r="N102" s="23"/>
      <c r="O102" s="23"/>
      <c r="P102" s="23"/>
      <c r="Q102" s="23"/>
      <c r="R102" s="23"/>
      <c r="S102" s="23"/>
      <c r="T102" s="23"/>
      <c r="U102" s="23"/>
      <c r="V102" s="23"/>
      <c r="W102" s="23"/>
      <c r="X102" s="23"/>
      <c r="Y102" s="23"/>
      <c r="Z102" s="23"/>
      <c r="AA102" s="153" t="s">
        <v>2528</v>
      </c>
      <c r="AB102" s="153" t="s">
        <v>2430</v>
      </c>
      <c r="AC102" s="266">
        <f>IF($E$26&lt;&gt;"",$E$26,"")</f>
        <v>4.3450000000000003E-2</v>
      </c>
      <c r="AD102" s="153" t="s">
        <v>2379</v>
      </c>
      <c r="AE102" s="153" t="s">
        <v>2508</v>
      </c>
      <c r="AF102" s="153">
        <v>30</v>
      </c>
      <c r="AG102" s="153" t="s">
        <v>334</v>
      </c>
      <c r="AH102" s="153" t="s">
        <v>174</v>
      </c>
      <c r="AI102" s="153" t="s">
        <v>174</v>
      </c>
      <c r="AJ102" s="153" t="s">
        <v>174</v>
      </c>
      <c r="AK102" s="153" t="s">
        <v>174</v>
      </c>
      <c r="AL102" s="153" t="s">
        <v>2642</v>
      </c>
    </row>
    <row r="103" spans="1:38" ht="12.75" customHeight="1">
      <c r="A103" s="38"/>
      <c r="B103" s="23"/>
      <c r="C103" s="23"/>
      <c r="D103" s="23"/>
      <c r="E103" s="318"/>
      <c r="F103" s="23"/>
      <c r="G103" s="23"/>
      <c r="H103" s="23"/>
      <c r="I103" s="23"/>
      <c r="J103" s="23"/>
      <c r="K103" s="23"/>
      <c r="L103" s="23"/>
      <c r="M103" s="23"/>
      <c r="N103" s="23"/>
      <c r="O103" s="23"/>
      <c r="P103" s="23"/>
      <c r="Q103" s="23"/>
      <c r="R103" s="23"/>
      <c r="S103" s="23"/>
      <c r="T103" s="23"/>
      <c r="U103" s="23"/>
      <c r="V103" s="23"/>
      <c r="W103" s="23"/>
      <c r="X103" s="23"/>
      <c r="Y103" s="23"/>
      <c r="Z103" s="23"/>
      <c r="AA103" s="153" t="s">
        <v>2529</v>
      </c>
      <c r="AB103" s="153" t="s">
        <v>2432</v>
      </c>
      <c r="AC103" s="266">
        <f>IF($E$27&lt;&gt;"",$E$27,"")</f>
        <v>3.9440000000000003E-2</v>
      </c>
      <c r="AD103" s="153" t="s">
        <v>2379</v>
      </c>
      <c r="AE103" s="153" t="s">
        <v>2508</v>
      </c>
      <c r="AF103" s="153">
        <v>31</v>
      </c>
      <c r="AG103" s="153" t="s">
        <v>334</v>
      </c>
      <c r="AH103" s="153" t="s">
        <v>174</v>
      </c>
      <c r="AI103" s="153" t="s">
        <v>174</v>
      </c>
      <c r="AJ103" s="153" t="s">
        <v>174</v>
      </c>
      <c r="AK103" s="153" t="s">
        <v>174</v>
      </c>
      <c r="AL103" s="153" t="s">
        <v>2642</v>
      </c>
    </row>
    <row r="104" spans="1:38" ht="12.75" customHeight="1">
      <c r="A104" s="38"/>
      <c r="B104" s="23"/>
      <c r="C104" s="23"/>
      <c r="D104" s="23"/>
      <c r="E104" s="318"/>
      <c r="F104" s="23"/>
      <c r="G104" s="23"/>
      <c r="H104" s="23"/>
      <c r="I104" s="23"/>
      <c r="J104" s="23"/>
      <c r="K104" s="23"/>
      <c r="L104" s="23"/>
      <c r="M104" s="23"/>
      <c r="N104" s="23"/>
      <c r="O104" s="23"/>
      <c r="P104" s="23"/>
      <c r="Q104" s="23"/>
      <c r="R104" s="23"/>
      <c r="S104" s="23"/>
      <c r="T104" s="23"/>
      <c r="U104" s="23"/>
      <c r="V104" s="23"/>
      <c r="W104" s="23"/>
      <c r="X104" s="23"/>
      <c r="Y104" s="23"/>
      <c r="Z104" s="23"/>
      <c r="AA104" s="153" t="s">
        <v>2530</v>
      </c>
      <c r="AB104" s="153" t="s">
        <v>2434</v>
      </c>
      <c r="AC104" s="266">
        <f>IF($E$28&lt;&gt;"",$E$28,"")</f>
        <v>3.0999999999999999E-3</v>
      </c>
      <c r="AD104" s="153" t="s">
        <v>2379</v>
      </c>
      <c r="AE104" s="153" t="s">
        <v>2508</v>
      </c>
      <c r="AF104" s="153">
        <v>38</v>
      </c>
      <c r="AG104" s="153" t="s">
        <v>334</v>
      </c>
      <c r="AH104" s="153" t="s">
        <v>174</v>
      </c>
      <c r="AI104" s="153" t="s">
        <v>174</v>
      </c>
      <c r="AJ104" s="153" t="s">
        <v>174</v>
      </c>
      <c r="AK104" s="153" t="s">
        <v>174</v>
      </c>
      <c r="AL104" s="153" t="s">
        <v>2642</v>
      </c>
    </row>
    <row r="105" spans="1:38" ht="12.75" customHeight="1">
      <c r="A105" s="38"/>
      <c r="B105" s="23"/>
      <c r="C105" s="23"/>
      <c r="D105" s="23"/>
      <c r="E105" s="318"/>
      <c r="F105" s="23"/>
      <c r="G105" s="23"/>
      <c r="H105" s="23"/>
      <c r="I105" s="23"/>
      <c r="J105" s="23"/>
      <c r="K105" s="23"/>
      <c r="L105" s="23"/>
      <c r="M105" s="23"/>
      <c r="N105" s="23"/>
      <c r="O105" s="23"/>
      <c r="P105" s="23"/>
      <c r="Q105" s="23"/>
      <c r="R105" s="23"/>
      <c r="S105" s="23"/>
      <c r="T105" s="23"/>
      <c r="U105" s="23"/>
      <c r="V105" s="23"/>
      <c r="W105" s="23"/>
      <c r="X105" s="23"/>
      <c r="Y105" s="23"/>
      <c r="Z105" s="23"/>
      <c r="AA105" s="153" t="s">
        <v>2531</v>
      </c>
      <c r="AB105" s="153" t="s">
        <v>2436</v>
      </c>
      <c r="AC105" s="266" t="str">
        <f>IF($E$29&lt;&gt;"",$E$29,"")</f>
        <v/>
      </c>
      <c r="AD105" s="153" t="s">
        <v>2379</v>
      </c>
      <c r="AE105" s="153" t="s">
        <v>2508</v>
      </c>
      <c r="AF105" s="153">
        <v>39</v>
      </c>
      <c r="AG105" s="153" t="s">
        <v>334</v>
      </c>
      <c r="AH105" s="153" t="s">
        <v>174</v>
      </c>
      <c r="AI105" s="153" t="s">
        <v>174</v>
      </c>
      <c r="AJ105" s="153" t="s">
        <v>174</v>
      </c>
      <c r="AK105" s="153" t="s">
        <v>174</v>
      </c>
      <c r="AL105" s="153" t="s">
        <v>2642</v>
      </c>
    </row>
    <row r="106" spans="1:38" ht="12.75" customHeight="1">
      <c r="A106" s="38"/>
      <c r="B106" s="23"/>
      <c r="C106" s="23"/>
      <c r="D106" s="23"/>
      <c r="E106" s="318"/>
      <c r="F106" s="23"/>
      <c r="G106" s="23"/>
      <c r="H106" s="23"/>
      <c r="I106" s="23"/>
      <c r="J106" s="23"/>
      <c r="K106" s="23"/>
      <c r="L106" s="23"/>
      <c r="M106" s="23"/>
      <c r="N106" s="23"/>
      <c r="O106" s="23"/>
      <c r="P106" s="23"/>
      <c r="Q106" s="23"/>
      <c r="R106" s="23"/>
      <c r="S106" s="23"/>
      <c r="T106" s="23"/>
      <c r="U106" s="23"/>
      <c r="V106" s="23"/>
      <c r="W106" s="23"/>
      <c r="X106" s="23"/>
      <c r="Y106" s="23"/>
      <c r="Z106" s="23"/>
      <c r="AA106" s="153" t="s">
        <v>2532</v>
      </c>
      <c r="AB106" s="153" t="s">
        <v>2438</v>
      </c>
      <c r="AC106" s="266">
        <f>IF($E$30&lt;&gt;"",$E$30,"")</f>
        <v>6.6499999999999997E-3</v>
      </c>
      <c r="AD106" s="153" t="s">
        <v>2379</v>
      </c>
      <c r="AE106" s="153" t="s">
        <v>2508</v>
      </c>
      <c r="AF106" s="153">
        <v>40</v>
      </c>
      <c r="AG106" s="153" t="s">
        <v>334</v>
      </c>
      <c r="AH106" s="153" t="s">
        <v>174</v>
      </c>
      <c r="AI106" s="153" t="s">
        <v>174</v>
      </c>
      <c r="AJ106" s="153" t="s">
        <v>174</v>
      </c>
      <c r="AK106" s="153" t="s">
        <v>174</v>
      </c>
      <c r="AL106" s="153" t="s">
        <v>2642</v>
      </c>
    </row>
    <row r="107" spans="1:38" ht="12.75" customHeight="1">
      <c r="A107" s="38"/>
      <c r="B107" s="23"/>
      <c r="C107" s="23"/>
      <c r="D107" s="23"/>
      <c r="E107" s="318"/>
      <c r="F107" s="23"/>
      <c r="G107" s="23"/>
      <c r="H107" s="23"/>
      <c r="I107" s="23"/>
      <c r="J107" s="23"/>
      <c r="K107" s="23"/>
      <c r="L107" s="23"/>
      <c r="M107" s="23"/>
      <c r="N107" s="23"/>
      <c r="O107" s="23"/>
      <c r="P107" s="23"/>
      <c r="Q107" s="23"/>
      <c r="R107" s="23"/>
      <c r="S107" s="23"/>
      <c r="T107" s="23"/>
      <c r="U107" s="23"/>
      <c r="V107" s="23"/>
      <c r="W107" s="23"/>
      <c r="X107" s="23"/>
      <c r="Y107" s="23"/>
      <c r="Z107" s="23"/>
      <c r="AA107" s="153" t="s">
        <v>2533</v>
      </c>
      <c r="AB107" s="153" t="s">
        <v>2440</v>
      </c>
      <c r="AC107" s="266" t="str">
        <f>IF($E$31&lt;&gt;"",$E$31,"")</f>
        <v/>
      </c>
      <c r="AD107" s="153" t="s">
        <v>2379</v>
      </c>
      <c r="AE107" s="153" t="s">
        <v>2508</v>
      </c>
      <c r="AF107" s="153">
        <v>41</v>
      </c>
      <c r="AG107" s="153" t="s">
        <v>334</v>
      </c>
      <c r="AH107" s="153" t="s">
        <v>174</v>
      </c>
      <c r="AI107" s="153" t="s">
        <v>174</v>
      </c>
      <c r="AJ107" s="153" t="s">
        <v>174</v>
      </c>
      <c r="AK107" s="153" t="s">
        <v>174</v>
      </c>
      <c r="AL107" s="153" t="s">
        <v>2642</v>
      </c>
    </row>
    <row r="108" spans="1:38" ht="12.75" customHeight="1">
      <c r="A108" s="38"/>
      <c r="B108" s="23"/>
      <c r="C108" s="23"/>
      <c r="D108" s="23"/>
      <c r="E108" s="318"/>
      <c r="F108" s="23"/>
      <c r="G108" s="23"/>
      <c r="H108" s="23"/>
      <c r="I108" s="23"/>
      <c r="J108" s="23"/>
      <c r="K108" s="23"/>
      <c r="L108" s="23"/>
      <c r="M108" s="23"/>
      <c r="N108" s="23"/>
      <c r="O108" s="23"/>
      <c r="P108" s="23"/>
      <c r="Q108" s="23"/>
      <c r="R108" s="23"/>
      <c r="S108" s="23"/>
      <c r="T108" s="23"/>
      <c r="U108" s="23"/>
      <c r="V108" s="23"/>
      <c r="W108" s="23"/>
      <c r="X108" s="23"/>
      <c r="Y108" s="23"/>
      <c r="Z108" s="23"/>
      <c r="AA108" s="153" t="s">
        <v>2534</v>
      </c>
      <c r="AB108" s="153" t="s">
        <v>2442</v>
      </c>
      <c r="AC108" s="266">
        <f>IF($E$32&lt;&gt;"",$E$32,"")</f>
        <v>8.9649999999999994E-2</v>
      </c>
      <c r="AD108" s="153" t="s">
        <v>2379</v>
      </c>
      <c r="AE108" s="153" t="s">
        <v>2508</v>
      </c>
      <c r="AF108" s="153">
        <v>42</v>
      </c>
      <c r="AG108" s="153" t="s">
        <v>334</v>
      </c>
      <c r="AH108" s="153" t="s">
        <v>174</v>
      </c>
      <c r="AI108" s="153" t="s">
        <v>174</v>
      </c>
      <c r="AJ108" s="153" t="s">
        <v>174</v>
      </c>
      <c r="AK108" s="153" t="s">
        <v>174</v>
      </c>
      <c r="AL108" s="153" t="s">
        <v>2642</v>
      </c>
    </row>
    <row r="109" spans="1:38" ht="12.75" customHeight="1">
      <c r="A109" s="38"/>
      <c r="B109" s="23"/>
      <c r="C109" s="23"/>
      <c r="D109" s="23"/>
      <c r="E109" s="318"/>
      <c r="F109" s="23"/>
      <c r="G109" s="23"/>
      <c r="H109" s="23"/>
      <c r="I109" s="23"/>
      <c r="J109" s="23"/>
      <c r="K109" s="23"/>
      <c r="L109" s="23"/>
      <c r="M109" s="23"/>
      <c r="N109" s="23"/>
      <c r="O109" s="23"/>
      <c r="P109" s="23"/>
      <c r="Q109" s="23"/>
      <c r="R109" s="23"/>
      <c r="S109" s="23"/>
      <c r="T109" s="23"/>
      <c r="U109" s="23"/>
      <c r="V109" s="23"/>
      <c r="W109" s="23"/>
      <c r="X109" s="23"/>
      <c r="Y109" s="23"/>
      <c r="Z109" s="23"/>
      <c r="AA109" s="153" t="s">
        <v>2535</v>
      </c>
      <c r="AB109" s="153" t="s">
        <v>2444</v>
      </c>
      <c r="AC109" s="266" t="str">
        <f>IF($E$33&lt;&gt;"",$E$33,"")</f>
        <v/>
      </c>
      <c r="AD109" s="153" t="s">
        <v>2379</v>
      </c>
      <c r="AE109" s="153" t="s">
        <v>2508</v>
      </c>
      <c r="AF109" s="153">
        <v>43</v>
      </c>
      <c r="AG109" s="153" t="s">
        <v>334</v>
      </c>
      <c r="AH109" s="153" t="s">
        <v>174</v>
      </c>
      <c r="AI109" s="153" t="s">
        <v>174</v>
      </c>
      <c r="AJ109" s="153" t="s">
        <v>174</v>
      </c>
      <c r="AK109" s="153" t="s">
        <v>174</v>
      </c>
      <c r="AL109" s="153" t="s">
        <v>2642</v>
      </c>
    </row>
    <row r="110" spans="1:38" ht="12.75" customHeight="1">
      <c r="A110" s="38"/>
      <c r="B110" s="23"/>
      <c r="C110" s="23"/>
      <c r="D110" s="23"/>
      <c r="E110" s="318"/>
      <c r="F110" s="23"/>
      <c r="G110" s="23"/>
      <c r="H110" s="23"/>
      <c r="I110" s="23"/>
      <c r="J110" s="23"/>
      <c r="K110" s="23"/>
      <c r="L110" s="23"/>
      <c r="M110" s="23"/>
      <c r="N110" s="23"/>
      <c r="O110" s="23"/>
      <c r="P110" s="23"/>
      <c r="Q110" s="23"/>
      <c r="R110" s="23"/>
      <c r="S110" s="23"/>
      <c r="T110" s="23"/>
      <c r="U110" s="23"/>
      <c r="V110" s="23"/>
      <c r="W110" s="23"/>
      <c r="X110" s="23"/>
      <c r="Y110" s="23"/>
      <c r="Z110" s="23"/>
      <c r="AA110" s="153" t="s">
        <v>2536</v>
      </c>
      <c r="AB110" s="153" t="s">
        <v>2446</v>
      </c>
      <c r="AC110" s="266">
        <f>IF($E$34&lt;&gt;"",$E$34,"")</f>
        <v>1.49E-3</v>
      </c>
      <c r="AD110" s="153" t="s">
        <v>2379</v>
      </c>
      <c r="AE110" s="153" t="s">
        <v>2508</v>
      </c>
      <c r="AF110" s="153">
        <v>44</v>
      </c>
      <c r="AG110" s="153" t="s">
        <v>334</v>
      </c>
      <c r="AH110" s="153" t="s">
        <v>174</v>
      </c>
      <c r="AI110" s="153" t="s">
        <v>174</v>
      </c>
      <c r="AJ110" s="153" t="s">
        <v>174</v>
      </c>
      <c r="AK110" s="153" t="s">
        <v>174</v>
      </c>
      <c r="AL110" s="153" t="s">
        <v>2642</v>
      </c>
    </row>
    <row r="111" spans="1:38" ht="12.75" customHeight="1">
      <c r="A111" s="38"/>
      <c r="B111" s="23"/>
      <c r="C111" s="23"/>
      <c r="D111" s="23"/>
      <c r="E111" s="318"/>
      <c r="F111" s="23"/>
      <c r="G111" s="23"/>
      <c r="H111" s="23"/>
      <c r="I111" s="23"/>
      <c r="J111" s="23"/>
      <c r="K111" s="23"/>
      <c r="L111" s="23"/>
      <c r="M111" s="23"/>
      <c r="N111" s="23"/>
      <c r="O111" s="23"/>
      <c r="P111" s="23"/>
      <c r="Q111" s="23"/>
      <c r="R111" s="23"/>
      <c r="S111" s="23"/>
      <c r="T111" s="23"/>
      <c r="U111" s="23"/>
      <c r="V111" s="23"/>
      <c r="W111" s="23"/>
      <c r="X111" s="23"/>
      <c r="Y111" s="23"/>
      <c r="Z111" s="23"/>
      <c r="AA111" s="153" t="s">
        <v>2537</v>
      </c>
      <c r="AB111" s="153" t="s">
        <v>2448</v>
      </c>
      <c r="AC111" s="266">
        <f>IF($E$35&lt;&gt;"",$E$35,"")</f>
        <v>4.895E-2</v>
      </c>
      <c r="AD111" s="153" t="s">
        <v>2379</v>
      </c>
      <c r="AE111" s="153" t="s">
        <v>2508</v>
      </c>
      <c r="AF111" s="153">
        <v>45</v>
      </c>
      <c r="AG111" s="153" t="s">
        <v>334</v>
      </c>
      <c r="AH111" s="153" t="s">
        <v>174</v>
      </c>
      <c r="AI111" s="153" t="s">
        <v>174</v>
      </c>
      <c r="AJ111" s="153" t="s">
        <v>174</v>
      </c>
      <c r="AK111" s="153" t="s">
        <v>174</v>
      </c>
      <c r="AL111" s="153" t="s">
        <v>2642</v>
      </c>
    </row>
    <row r="112" spans="1:38" ht="12.75" customHeight="1">
      <c r="A112" s="38"/>
      <c r="B112" s="23"/>
      <c r="C112" s="23"/>
      <c r="D112" s="23"/>
      <c r="E112" s="318"/>
      <c r="F112" s="23"/>
      <c r="G112" s="23"/>
      <c r="H112" s="23"/>
      <c r="I112" s="23"/>
      <c r="J112" s="23"/>
      <c r="K112" s="23"/>
      <c r="L112" s="23"/>
      <c r="M112" s="23"/>
      <c r="N112" s="23"/>
      <c r="O112" s="23"/>
      <c r="P112" s="23"/>
      <c r="Q112" s="23"/>
      <c r="R112" s="23"/>
      <c r="S112" s="23"/>
      <c r="T112" s="23"/>
      <c r="U112" s="23"/>
      <c r="V112" s="23"/>
      <c r="W112" s="23"/>
      <c r="X112" s="23"/>
      <c r="Y112" s="23"/>
      <c r="Z112" s="23"/>
      <c r="AA112" s="153" t="s">
        <v>2538</v>
      </c>
      <c r="AB112" s="153" t="s">
        <v>2450</v>
      </c>
      <c r="AC112" s="266" t="str">
        <f>IF($E$36&lt;&gt;"",$E$36,"")</f>
        <v/>
      </c>
      <c r="AD112" s="153" t="s">
        <v>2379</v>
      </c>
      <c r="AE112" s="153" t="s">
        <v>2508</v>
      </c>
      <c r="AF112" s="153">
        <v>46</v>
      </c>
      <c r="AG112" s="153" t="s">
        <v>334</v>
      </c>
      <c r="AH112" s="153" t="s">
        <v>174</v>
      </c>
      <c r="AI112" s="153" t="s">
        <v>174</v>
      </c>
      <c r="AJ112" s="153" t="s">
        <v>174</v>
      </c>
      <c r="AK112" s="153" t="s">
        <v>174</v>
      </c>
      <c r="AL112" s="153" t="s">
        <v>2642</v>
      </c>
    </row>
    <row r="113" spans="1:38" ht="12.75" customHeight="1">
      <c r="A113" s="38"/>
      <c r="B113" s="23"/>
      <c r="C113" s="23"/>
      <c r="D113" s="23"/>
      <c r="E113" s="318"/>
      <c r="F113" s="23"/>
      <c r="G113" s="23"/>
      <c r="H113" s="23"/>
      <c r="I113" s="23"/>
      <c r="J113" s="23"/>
      <c r="K113" s="23"/>
      <c r="L113" s="23"/>
      <c r="M113" s="23"/>
      <c r="N113" s="23"/>
      <c r="O113" s="23"/>
      <c r="P113" s="23"/>
      <c r="Q113" s="23"/>
      <c r="R113" s="23"/>
      <c r="S113" s="23"/>
      <c r="T113" s="23"/>
      <c r="U113" s="23"/>
      <c r="V113" s="23"/>
      <c r="W113" s="23"/>
      <c r="X113" s="23"/>
      <c r="Y113" s="23"/>
      <c r="Z113" s="23"/>
      <c r="AA113" s="153" t="s">
        <v>2539</v>
      </c>
      <c r="AB113" s="153" t="s">
        <v>2452</v>
      </c>
      <c r="AC113" s="266" t="str">
        <f>IF($E$37&lt;&gt;"",$E$37,"")</f>
        <v/>
      </c>
      <c r="AD113" s="153" t="s">
        <v>2379</v>
      </c>
      <c r="AE113" s="153" t="s">
        <v>2508</v>
      </c>
      <c r="AF113" s="153">
        <v>47</v>
      </c>
      <c r="AG113" s="153" t="s">
        <v>334</v>
      </c>
      <c r="AH113" s="153" t="s">
        <v>174</v>
      </c>
      <c r="AI113" s="153" t="s">
        <v>174</v>
      </c>
      <c r="AJ113" s="153" t="s">
        <v>174</v>
      </c>
      <c r="AK113" s="153" t="s">
        <v>174</v>
      </c>
      <c r="AL113" s="153" t="s">
        <v>2642</v>
      </c>
    </row>
    <row r="114" spans="1:38" ht="12.75" customHeight="1">
      <c r="A114" s="38"/>
      <c r="B114" s="23"/>
      <c r="C114" s="23"/>
      <c r="D114" s="23"/>
      <c r="E114" s="318"/>
      <c r="F114" s="23"/>
      <c r="G114" s="23"/>
      <c r="H114" s="23"/>
      <c r="I114" s="23"/>
      <c r="J114" s="23"/>
      <c r="K114" s="23"/>
      <c r="L114" s="23"/>
      <c r="M114" s="23"/>
      <c r="N114" s="23"/>
      <c r="O114" s="23"/>
      <c r="P114" s="23"/>
      <c r="Q114" s="23"/>
      <c r="R114" s="23"/>
      <c r="S114" s="23"/>
      <c r="T114" s="23"/>
      <c r="U114" s="23"/>
      <c r="V114" s="23"/>
      <c r="W114" s="23"/>
      <c r="X114" s="23"/>
      <c r="Y114" s="23"/>
      <c r="Z114" s="23"/>
      <c r="AA114" s="153" t="s">
        <v>2540</v>
      </c>
      <c r="AB114" s="153" t="s">
        <v>2454</v>
      </c>
      <c r="AC114" s="266" t="str">
        <f>IF($E$38&lt;&gt;"",$E$38,"")</f>
        <v/>
      </c>
      <c r="AD114" s="153" t="s">
        <v>2379</v>
      </c>
      <c r="AE114" s="153" t="s">
        <v>2508</v>
      </c>
      <c r="AF114" s="153">
        <v>48</v>
      </c>
      <c r="AG114" s="153" t="s">
        <v>334</v>
      </c>
      <c r="AH114" s="153" t="s">
        <v>174</v>
      </c>
      <c r="AI114" s="153" t="s">
        <v>174</v>
      </c>
      <c r="AJ114" s="153" t="s">
        <v>174</v>
      </c>
      <c r="AK114" s="153" t="s">
        <v>174</v>
      </c>
      <c r="AL114" s="153" t="s">
        <v>2642</v>
      </c>
    </row>
    <row r="115" spans="1:38" ht="12.75" customHeight="1">
      <c r="A115" s="38"/>
      <c r="B115" s="23"/>
      <c r="C115" s="23"/>
      <c r="D115" s="23"/>
      <c r="E115" s="318"/>
      <c r="F115" s="23"/>
      <c r="G115" s="23"/>
      <c r="H115" s="23"/>
      <c r="I115" s="23"/>
      <c r="J115" s="23"/>
      <c r="K115" s="23"/>
      <c r="L115" s="23"/>
      <c r="M115" s="23"/>
      <c r="N115" s="23"/>
      <c r="O115" s="23"/>
      <c r="P115" s="23"/>
      <c r="Q115" s="23"/>
      <c r="R115" s="23"/>
      <c r="S115" s="23"/>
      <c r="T115" s="23"/>
      <c r="U115" s="23"/>
      <c r="V115" s="23"/>
      <c r="W115" s="23"/>
      <c r="X115" s="23"/>
      <c r="Y115" s="23"/>
      <c r="Z115" s="23"/>
      <c r="AA115" s="153" t="s">
        <v>2541</v>
      </c>
      <c r="AB115" s="153" t="s">
        <v>2456</v>
      </c>
      <c r="AC115" s="266" t="str">
        <f>IF($E$39&lt;&gt;"",$E$39,"")</f>
        <v/>
      </c>
      <c r="AD115" s="153" t="s">
        <v>2379</v>
      </c>
      <c r="AE115" s="153" t="s">
        <v>2508</v>
      </c>
      <c r="AF115" s="153">
        <v>49</v>
      </c>
      <c r="AG115" s="153" t="s">
        <v>334</v>
      </c>
      <c r="AH115" s="153" t="s">
        <v>174</v>
      </c>
      <c r="AI115" s="153" t="s">
        <v>174</v>
      </c>
      <c r="AJ115" s="153" t="s">
        <v>174</v>
      </c>
      <c r="AK115" s="153" t="s">
        <v>174</v>
      </c>
      <c r="AL115" s="153" t="s">
        <v>2642</v>
      </c>
    </row>
    <row r="116" spans="1:38" ht="12.75" customHeight="1">
      <c r="A116" s="38"/>
      <c r="B116" s="23"/>
      <c r="C116" s="23"/>
      <c r="D116" s="23"/>
      <c r="E116" s="318"/>
      <c r="F116" s="23"/>
      <c r="G116" s="23"/>
      <c r="H116" s="23"/>
      <c r="I116" s="23"/>
      <c r="J116" s="23"/>
      <c r="K116" s="23"/>
      <c r="L116" s="23"/>
      <c r="M116" s="23"/>
      <c r="N116" s="23"/>
      <c r="O116" s="23"/>
      <c r="P116" s="23"/>
      <c r="Q116" s="23"/>
      <c r="R116" s="23"/>
      <c r="S116" s="23"/>
      <c r="T116" s="23"/>
      <c r="U116" s="23"/>
      <c r="V116" s="23"/>
      <c r="W116" s="23"/>
      <c r="X116" s="23"/>
      <c r="Y116" s="23"/>
      <c r="Z116" s="23"/>
      <c r="AA116" s="153" t="s">
        <v>2542</v>
      </c>
      <c r="AB116" s="153" t="s">
        <v>2458</v>
      </c>
      <c r="AC116" s="266">
        <f>IF($E$40&lt;&gt;"",$E$40,"")</f>
        <v>2.6599999999999999E-2</v>
      </c>
      <c r="AD116" s="153" t="s">
        <v>2379</v>
      </c>
      <c r="AE116" s="153" t="s">
        <v>2508</v>
      </c>
      <c r="AF116" s="153">
        <v>50</v>
      </c>
      <c r="AG116" s="153" t="s">
        <v>334</v>
      </c>
      <c r="AH116" s="153" t="s">
        <v>174</v>
      </c>
      <c r="AI116" s="153" t="s">
        <v>174</v>
      </c>
      <c r="AJ116" s="153" t="s">
        <v>174</v>
      </c>
      <c r="AK116" s="153" t="s">
        <v>174</v>
      </c>
      <c r="AL116" s="153" t="s">
        <v>2642</v>
      </c>
    </row>
    <row r="117" spans="1:38" ht="12.75" customHeight="1">
      <c r="A117" s="38"/>
      <c r="B117" s="23"/>
      <c r="C117" s="23"/>
      <c r="D117" s="23"/>
      <c r="E117" s="318"/>
      <c r="F117" s="23"/>
      <c r="G117" s="23"/>
      <c r="H117" s="23"/>
      <c r="I117" s="23"/>
      <c r="J117" s="23"/>
      <c r="K117" s="23"/>
      <c r="L117" s="23"/>
      <c r="M117" s="23"/>
      <c r="N117" s="23"/>
      <c r="O117" s="23"/>
      <c r="P117" s="23"/>
      <c r="Q117" s="23"/>
      <c r="R117" s="23"/>
      <c r="S117" s="23"/>
      <c r="T117" s="23"/>
      <c r="U117" s="23"/>
      <c r="V117" s="23"/>
      <c r="W117" s="23"/>
      <c r="X117" s="23"/>
      <c r="Y117" s="23"/>
      <c r="Z117" s="23"/>
      <c r="AA117" s="153" t="s">
        <v>2543</v>
      </c>
      <c r="AB117" s="153" t="s">
        <v>2460</v>
      </c>
      <c r="AC117" s="266">
        <f>IF($E$41&lt;&gt;"",$E$41,"")</f>
        <v>5.2850000000000001E-2</v>
      </c>
      <c r="AD117" s="153" t="s">
        <v>2379</v>
      </c>
      <c r="AE117" s="153" t="s">
        <v>2508</v>
      </c>
      <c r="AF117" s="153">
        <v>51</v>
      </c>
      <c r="AG117" s="153" t="s">
        <v>334</v>
      </c>
      <c r="AH117" s="153" t="s">
        <v>174</v>
      </c>
      <c r="AI117" s="153" t="s">
        <v>174</v>
      </c>
      <c r="AJ117" s="153" t="s">
        <v>174</v>
      </c>
      <c r="AK117" s="153" t="s">
        <v>174</v>
      </c>
      <c r="AL117" s="153" t="s">
        <v>2642</v>
      </c>
    </row>
    <row r="118" spans="1:38" ht="12.75" customHeight="1">
      <c r="A118" s="38"/>
      <c r="B118" s="23"/>
      <c r="C118" s="23"/>
      <c r="D118" s="23"/>
      <c r="E118" s="318"/>
      <c r="F118" s="23"/>
      <c r="G118" s="23"/>
      <c r="H118" s="23"/>
      <c r="I118" s="23"/>
      <c r="J118" s="23"/>
      <c r="K118" s="23"/>
      <c r="L118" s="23"/>
      <c r="M118" s="23"/>
      <c r="N118" s="23"/>
      <c r="O118" s="23"/>
      <c r="P118" s="23"/>
      <c r="Q118" s="23"/>
      <c r="R118" s="23"/>
      <c r="S118" s="23"/>
      <c r="T118" s="23"/>
      <c r="U118" s="23"/>
      <c r="V118" s="23"/>
      <c r="W118" s="23"/>
      <c r="X118" s="23"/>
      <c r="Y118" s="23"/>
      <c r="Z118" s="23"/>
      <c r="AA118" s="153" t="s">
        <v>2544</v>
      </c>
      <c r="AB118" s="153" t="s">
        <v>2462</v>
      </c>
      <c r="AC118" s="266">
        <f>IF($E$42&lt;&gt;"",$E$42,"")</f>
        <v>0.28911999999999999</v>
      </c>
      <c r="AD118" s="153" t="s">
        <v>2379</v>
      </c>
      <c r="AE118" s="153" t="s">
        <v>2508</v>
      </c>
      <c r="AF118" s="153">
        <v>52</v>
      </c>
      <c r="AG118" s="153" t="s">
        <v>334</v>
      </c>
      <c r="AH118" s="153" t="s">
        <v>174</v>
      </c>
      <c r="AI118" s="153" t="s">
        <v>174</v>
      </c>
      <c r="AJ118" s="153" t="s">
        <v>174</v>
      </c>
      <c r="AK118" s="153" t="s">
        <v>174</v>
      </c>
      <c r="AL118" s="153" t="s">
        <v>2642</v>
      </c>
    </row>
    <row r="119" spans="1:38" ht="12.75" customHeight="1">
      <c r="A119" s="38"/>
      <c r="B119" s="23"/>
      <c r="C119" s="23"/>
      <c r="D119" s="23"/>
      <c r="E119" s="318"/>
      <c r="F119" s="23"/>
      <c r="G119" s="23"/>
      <c r="H119" s="23"/>
      <c r="I119" s="23"/>
      <c r="J119" s="23"/>
      <c r="K119" s="23"/>
      <c r="L119" s="23"/>
      <c r="M119" s="23"/>
      <c r="N119" s="23"/>
      <c r="O119" s="23"/>
      <c r="P119" s="23"/>
      <c r="Q119" s="23"/>
      <c r="R119" s="23"/>
      <c r="S119" s="23"/>
      <c r="T119" s="23"/>
      <c r="U119" s="23"/>
      <c r="V119" s="23"/>
      <c r="W119" s="23"/>
      <c r="X119" s="23"/>
      <c r="Y119" s="23"/>
      <c r="Z119" s="23"/>
      <c r="AA119" s="153" t="s">
        <v>2545</v>
      </c>
      <c r="AB119" s="153" t="s">
        <v>811</v>
      </c>
      <c r="AC119" s="266">
        <f>IF($E$43&lt;&gt;"",$E$43,"")</f>
        <v>8.4799999999999997E-3</v>
      </c>
      <c r="AD119" s="153" t="s">
        <v>2379</v>
      </c>
      <c r="AE119" s="153" t="s">
        <v>2508</v>
      </c>
      <c r="AF119" s="153">
        <v>54</v>
      </c>
      <c r="AG119" s="153" t="s">
        <v>334</v>
      </c>
      <c r="AH119" s="153" t="s">
        <v>174</v>
      </c>
      <c r="AI119" s="153" t="s">
        <v>174</v>
      </c>
      <c r="AJ119" s="153" t="s">
        <v>174</v>
      </c>
      <c r="AK119" s="153" t="s">
        <v>174</v>
      </c>
      <c r="AL119" s="153" t="s">
        <v>2642</v>
      </c>
    </row>
    <row r="120" spans="1:38" ht="12.75" customHeight="1">
      <c r="A120" s="38"/>
      <c r="B120" s="23"/>
      <c r="C120" s="23"/>
      <c r="D120" s="23"/>
      <c r="E120" s="318"/>
      <c r="F120" s="23"/>
      <c r="G120" s="23"/>
      <c r="H120" s="23"/>
      <c r="I120" s="23"/>
      <c r="J120" s="23"/>
      <c r="K120" s="23"/>
      <c r="L120" s="23"/>
      <c r="M120" s="23"/>
      <c r="N120" s="23"/>
      <c r="O120" s="23"/>
      <c r="P120" s="23"/>
      <c r="Q120" s="23"/>
      <c r="R120" s="23"/>
      <c r="S120" s="23"/>
      <c r="T120" s="23"/>
      <c r="U120" s="23"/>
      <c r="V120" s="23"/>
      <c r="W120" s="23"/>
      <c r="X120" s="23"/>
      <c r="Y120" s="23"/>
      <c r="Z120" s="23"/>
      <c r="AA120" s="153" t="s">
        <v>2546</v>
      </c>
      <c r="AB120" s="153" t="s">
        <v>359</v>
      </c>
      <c r="AC120" s="266" t="str">
        <f>IF($E$44&lt;&gt;"",$E$44,"")</f>
        <v/>
      </c>
      <c r="AD120" s="153" t="s">
        <v>2379</v>
      </c>
      <c r="AE120" s="153" t="s">
        <v>2508</v>
      </c>
      <c r="AF120" s="153" t="s">
        <v>359</v>
      </c>
      <c r="AG120" s="153" t="s">
        <v>334</v>
      </c>
      <c r="AH120" s="153" t="s">
        <v>174</v>
      </c>
      <c r="AI120" s="153" t="s">
        <v>174</v>
      </c>
      <c r="AJ120" s="153" t="s">
        <v>174</v>
      </c>
      <c r="AK120" s="153" t="s">
        <v>174</v>
      </c>
      <c r="AL120" s="153" t="s">
        <v>2642</v>
      </c>
    </row>
    <row r="121" spans="1:38" ht="12.75" customHeight="1">
      <c r="A121" s="38"/>
      <c r="B121" s="23"/>
      <c r="C121" s="23"/>
      <c r="D121" s="23"/>
      <c r="E121" s="318"/>
      <c r="F121" s="23"/>
      <c r="G121" s="23"/>
      <c r="H121" s="23"/>
      <c r="I121" s="23"/>
      <c r="J121" s="23"/>
      <c r="K121" s="23"/>
      <c r="L121" s="23"/>
      <c r="M121" s="23"/>
      <c r="N121" s="23"/>
      <c r="O121" s="23"/>
      <c r="P121" s="23"/>
      <c r="Q121" s="23"/>
      <c r="R121" s="23"/>
      <c r="S121" s="23"/>
      <c r="T121" s="23"/>
      <c r="U121" s="23"/>
      <c r="V121" s="23"/>
      <c r="W121" s="23"/>
      <c r="X121" s="23"/>
      <c r="Y121" s="23"/>
      <c r="Z121" s="23"/>
      <c r="AA121" s="153" t="s">
        <v>2547</v>
      </c>
      <c r="AB121" s="153" t="s">
        <v>2466</v>
      </c>
      <c r="AC121" s="266">
        <f>IF($E$45&lt;&gt;"",$E$45,"")</f>
        <v>1.0000099999999998</v>
      </c>
      <c r="AD121" s="153" t="s">
        <v>2379</v>
      </c>
      <c r="AE121" s="153" t="s">
        <v>2508</v>
      </c>
      <c r="AF121" s="153" t="s">
        <v>346</v>
      </c>
      <c r="AG121" s="153" t="s">
        <v>334</v>
      </c>
      <c r="AH121" s="153" t="s">
        <v>174</v>
      </c>
      <c r="AI121" s="153" t="s">
        <v>174</v>
      </c>
      <c r="AJ121" s="153" t="s">
        <v>174</v>
      </c>
      <c r="AK121" s="153" t="s">
        <v>174</v>
      </c>
      <c r="AL121" s="153" t="s">
        <v>2642</v>
      </c>
    </row>
    <row r="122" spans="1:38" ht="12.75" customHeight="1">
      <c r="A122" s="38"/>
      <c r="B122" s="23"/>
      <c r="C122" s="23"/>
      <c r="D122" s="23"/>
      <c r="E122" s="318"/>
      <c r="F122" s="23"/>
      <c r="G122" s="23"/>
      <c r="H122" s="23"/>
      <c r="I122" s="23"/>
      <c r="J122" s="23"/>
      <c r="K122" s="23"/>
      <c r="L122" s="23"/>
      <c r="M122" s="23"/>
      <c r="N122" s="23"/>
      <c r="O122" s="23"/>
      <c r="P122" s="23"/>
      <c r="Q122" s="23"/>
      <c r="R122" s="23"/>
      <c r="S122" s="23"/>
      <c r="T122" s="23"/>
      <c r="U122" s="23"/>
      <c r="V122" s="23"/>
      <c r="W122" s="23"/>
      <c r="X122" s="23"/>
      <c r="Y122" s="23"/>
      <c r="Z122" s="23"/>
    </row>
    <row r="123" spans="1:38" ht="12.75" customHeight="1">
      <c r="A123" s="38"/>
      <c r="B123" s="23"/>
      <c r="C123" s="23"/>
      <c r="D123" s="23"/>
      <c r="E123" s="318"/>
      <c r="F123" s="23"/>
      <c r="G123" s="23"/>
      <c r="H123" s="23"/>
      <c r="I123" s="23"/>
      <c r="J123" s="23"/>
      <c r="K123" s="23"/>
      <c r="L123" s="23"/>
      <c r="M123" s="23"/>
      <c r="N123" s="23"/>
      <c r="O123" s="23"/>
      <c r="P123" s="23"/>
      <c r="Q123" s="23"/>
      <c r="R123" s="23"/>
      <c r="S123" s="23"/>
      <c r="T123" s="23"/>
      <c r="U123" s="23"/>
      <c r="V123" s="23"/>
      <c r="W123" s="23"/>
      <c r="X123" s="23"/>
      <c r="Y123" s="23"/>
      <c r="Z123" s="23"/>
    </row>
    <row r="124" spans="1:38" ht="12.75" customHeight="1">
      <c r="A124" s="38"/>
      <c r="B124" s="23"/>
      <c r="C124" s="23"/>
      <c r="D124" s="23"/>
      <c r="E124" s="318"/>
      <c r="F124" s="23"/>
      <c r="G124" s="23"/>
      <c r="H124" s="23"/>
      <c r="I124" s="23"/>
      <c r="J124" s="23"/>
      <c r="K124" s="23"/>
      <c r="L124" s="23"/>
      <c r="M124" s="23"/>
      <c r="N124" s="23"/>
      <c r="O124" s="23"/>
      <c r="P124" s="23"/>
      <c r="Q124" s="23"/>
      <c r="R124" s="23"/>
      <c r="S124" s="23"/>
      <c r="T124" s="23"/>
      <c r="U124" s="23"/>
      <c r="V124" s="23"/>
      <c r="W124" s="23"/>
      <c r="X124" s="23"/>
      <c r="Y124" s="23"/>
      <c r="Z124" s="23"/>
    </row>
    <row r="125" spans="1:38" ht="12.75" customHeight="1">
      <c r="A125" s="38"/>
      <c r="B125" s="23"/>
      <c r="C125" s="23"/>
      <c r="D125" s="23"/>
      <c r="E125" s="318"/>
      <c r="F125" s="23"/>
      <c r="G125" s="23"/>
      <c r="H125" s="23"/>
      <c r="I125" s="23"/>
      <c r="J125" s="23"/>
      <c r="K125" s="23"/>
      <c r="L125" s="23"/>
      <c r="M125" s="23"/>
      <c r="N125" s="23"/>
      <c r="O125" s="23"/>
      <c r="P125" s="23"/>
      <c r="Q125" s="23"/>
      <c r="R125" s="23"/>
      <c r="S125" s="23"/>
      <c r="T125" s="23"/>
      <c r="U125" s="23"/>
      <c r="V125" s="23"/>
      <c r="W125" s="23"/>
      <c r="X125" s="23"/>
      <c r="Y125" s="23"/>
      <c r="Z125" s="23"/>
    </row>
    <row r="126" spans="1:38" ht="12.75" customHeight="1">
      <c r="A126" s="38"/>
      <c r="B126" s="23"/>
      <c r="C126" s="23"/>
      <c r="D126" s="23"/>
      <c r="E126" s="318"/>
      <c r="F126" s="23"/>
      <c r="G126" s="23"/>
      <c r="H126" s="23"/>
      <c r="I126" s="23"/>
      <c r="J126" s="23"/>
      <c r="K126" s="23"/>
      <c r="L126" s="23"/>
      <c r="M126" s="23"/>
      <c r="N126" s="23"/>
      <c r="O126" s="23"/>
      <c r="P126" s="23"/>
      <c r="Q126" s="23"/>
      <c r="R126" s="23"/>
      <c r="S126" s="23"/>
      <c r="T126" s="23"/>
      <c r="U126" s="23"/>
      <c r="V126" s="23"/>
      <c r="W126" s="23"/>
      <c r="X126" s="23"/>
      <c r="Y126" s="23"/>
      <c r="Z126" s="23"/>
    </row>
    <row r="127" spans="1:38" ht="12.75" customHeight="1">
      <c r="A127" s="38"/>
      <c r="B127" s="23"/>
      <c r="C127" s="23"/>
      <c r="D127" s="23"/>
      <c r="E127" s="318"/>
      <c r="F127" s="23"/>
      <c r="G127" s="23"/>
      <c r="H127" s="23"/>
      <c r="I127" s="23"/>
      <c r="J127" s="23"/>
      <c r="K127" s="23"/>
      <c r="L127" s="23"/>
      <c r="M127" s="23"/>
      <c r="N127" s="23"/>
      <c r="O127" s="23"/>
      <c r="P127" s="23"/>
      <c r="Q127" s="23"/>
      <c r="R127" s="23"/>
      <c r="S127" s="23"/>
      <c r="T127" s="23"/>
      <c r="U127" s="23"/>
      <c r="V127" s="23"/>
      <c r="W127" s="23"/>
      <c r="X127" s="23"/>
      <c r="Y127" s="23"/>
      <c r="Z127" s="23"/>
    </row>
    <row r="128" spans="1:38" ht="12.75" customHeight="1">
      <c r="A128" s="38"/>
      <c r="B128" s="23"/>
      <c r="C128" s="23"/>
      <c r="D128" s="23"/>
      <c r="E128" s="318"/>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318"/>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318"/>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318"/>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318"/>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318"/>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318"/>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318"/>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318"/>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318"/>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318"/>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318"/>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318"/>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318"/>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318"/>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318"/>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318"/>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318"/>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318"/>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318"/>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318"/>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318"/>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318"/>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318"/>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318"/>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318"/>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318"/>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318"/>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318"/>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318"/>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318"/>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318"/>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318"/>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318"/>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318"/>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318"/>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318"/>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318"/>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318"/>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318"/>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318"/>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318"/>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318"/>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318"/>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318"/>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318"/>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318"/>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318"/>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318"/>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318"/>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318"/>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318"/>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318"/>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318"/>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318"/>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318"/>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318"/>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318"/>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318"/>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318"/>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318"/>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318"/>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318"/>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318"/>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318"/>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318"/>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318"/>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318"/>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318"/>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318"/>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318"/>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318"/>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318"/>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318"/>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318"/>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318"/>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318"/>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318"/>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318"/>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318"/>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318"/>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318"/>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318"/>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318"/>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318"/>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318"/>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318"/>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318"/>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318"/>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318"/>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318"/>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318"/>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318"/>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318"/>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318"/>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318"/>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318"/>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318"/>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318"/>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318"/>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318"/>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318"/>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318"/>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318"/>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318"/>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318"/>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318"/>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318"/>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318"/>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318"/>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318"/>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318"/>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318"/>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318"/>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318"/>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318"/>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318"/>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318"/>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318"/>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318"/>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318"/>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318"/>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318"/>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318"/>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318"/>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318"/>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318"/>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318"/>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318"/>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318"/>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318"/>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318"/>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318"/>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318"/>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318"/>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318"/>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318"/>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318"/>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318"/>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318"/>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318"/>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318"/>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318"/>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318"/>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318"/>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318"/>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318"/>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318"/>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318"/>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318"/>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318"/>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318"/>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318"/>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318"/>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318"/>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318"/>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318"/>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318"/>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318"/>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318"/>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318"/>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318"/>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318"/>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318"/>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318"/>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318"/>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318"/>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318"/>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318"/>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318"/>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318"/>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318"/>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318"/>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318"/>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318"/>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318"/>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318"/>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318"/>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318"/>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318"/>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318"/>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318"/>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318"/>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318"/>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318"/>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318"/>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318"/>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318"/>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318"/>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318"/>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318"/>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318"/>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318"/>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318"/>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318"/>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318"/>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318"/>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318"/>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318"/>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318"/>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318"/>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318"/>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318"/>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318"/>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318"/>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318"/>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318"/>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318"/>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318"/>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318"/>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318"/>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318"/>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318"/>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318"/>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318"/>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318"/>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318"/>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318"/>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318"/>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318"/>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318"/>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318"/>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318"/>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318"/>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318"/>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318"/>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318"/>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318"/>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318"/>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318"/>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318"/>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318"/>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318"/>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318"/>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318"/>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318"/>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318"/>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318"/>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318"/>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318"/>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318"/>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318"/>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318"/>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318"/>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318"/>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318"/>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318"/>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318"/>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318"/>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318"/>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318"/>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318"/>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318"/>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318"/>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318"/>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318"/>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318"/>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318"/>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318"/>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318"/>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318"/>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318"/>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318"/>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318"/>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318"/>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318"/>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318"/>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318"/>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318"/>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318"/>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318"/>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318"/>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318"/>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318"/>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318"/>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318"/>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318"/>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318"/>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318"/>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318"/>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318"/>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318"/>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318"/>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318"/>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318"/>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318"/>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318"/>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318"/>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318"/>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318"/>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318"/>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318"/>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318"/>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318"/>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318"/>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318"/>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318"/>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318"/>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318"/>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318"/>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318"/>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318"/>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318"/>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318"/>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318"/>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318"/>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318"/>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318"/>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318"/>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318"/>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318"/>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318"/>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318"/>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318"/>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318"/>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318"/>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318"/>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318"/>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318"/>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318"/>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318"/>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318"/>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318"/>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318"/>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318"/>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318"/>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318"/>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318"/>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318"/>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318"/>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318"/>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318"/>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318"/>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318"/>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318"/>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318"/>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318"/>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318"/>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318"/>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318"/>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318"/>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318"/>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318"/>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318"/>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318"/>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318"/>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318"/>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318"/>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318"/>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318"/>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318"/>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318"/>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318"/>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318"/>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318"/>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318"/>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318"/>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318"/>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318"/>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318"/>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318"/>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318"/>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318"/>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318"/>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318"/>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318"/>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318"/>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318"/>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318"/>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318"/>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318"/>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318"/>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318"/>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318"/>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318"/>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318"/>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318"/>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318"/>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318"/>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318"/>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318"/>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318"/>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318"/>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318"/>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318"/>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318"/>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318"/>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318"/>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318"/>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318"/>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318"/>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318"/>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318"/>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318"/>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318"/>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318"/>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318"/>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318"/>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318"/>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318"/>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318"/>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318"/>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318"/>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318"/>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318"/>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318"/>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318"/>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318"/>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318"/>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318"/>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318"/>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318"/>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318"/>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318"/>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318"/>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318"/>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318"/>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318"/>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318"/>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318"/>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318"/>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318"/>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318"/>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318"/>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318"/>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318"/>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318"/>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318"/>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318"/>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318"/>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318"/>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318"/>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318"/>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318"/>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318"/>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318"/>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318"/>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318"/>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318"/>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318"/>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318"/>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318"/>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318"/>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318"/>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318"/>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318"/>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318"/>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318"/>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318"/>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318"/>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318"/>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318"/>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318"/>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318"/>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318"/>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318"/>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318"/>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318"/>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318"/>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318"/>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318"/>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318"/>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318"/>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318"/>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318"/>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318"/>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318"/>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318"/>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318"/>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318"/>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318"/>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318"/>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318"/>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318"/>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318"/>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318"/>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318"/>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318"/>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318"/>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318"/>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318"/>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318"/>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318"/>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318"/>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318"/>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318"/>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318"/>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318"/>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318"/>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318"/>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318"/>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318"/>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318"/>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318"/>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318"/>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318"/>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318"/>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318"/>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318"/>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318"/>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318"/>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318"/>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318"/>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318"/>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318"/>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318"/>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318"/>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318"/>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318"/>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318"/>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318"/>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318"/>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318"/>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318"/>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318"/>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318"/>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318"/>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318"/>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318"/>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318"/>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318"/>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318"/>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318"/>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318"/>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318"/>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318"/>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318"/>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318"/>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318"/>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318"/>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318"/>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318"/>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318"/>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318"/>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318"/>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318"/>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318"/>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318"/>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318"/>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318"/>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318"/>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318"/>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318"/>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318"/>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318"/>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318"/>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318"/>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318"/>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318"/>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318"/>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318"/>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318"/>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318"/>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318"/>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318"/>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318"/>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318"/>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318"/>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318"/>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318"/>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318"/>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318"/>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318"/>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318"/>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318"/>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318"/>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318"/>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318"/>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318"/>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318"/>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318"/>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318"/>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318"/>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318"/>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318"/>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318"/>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318"/>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318"/>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318"/>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318"/>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318"/>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318"/>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318"/>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318"/>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318"/>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318"/>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318"/>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318"/>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318"/>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318"/>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318"/>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318"/>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318"/>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318"/>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318"/>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318"/>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318"/>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318"/>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318"/>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318"/>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318"/>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318"/>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318"/>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318"/>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318"/>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318"/>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318"/>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318"/>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318"/>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318"/>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318"/>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318"/>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318"/>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318"/>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318"/>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318"/>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318"/>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318"/>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318"/>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318"/>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318"/>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318"/>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318"/>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318"/>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318"/>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318"/>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318"/>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318"/>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318"/>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318"/>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318"/>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318"/>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318"/>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318"/>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318"/>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318"/>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318"/>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318"/>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318"/>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318"/>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318"/>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318"/>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318"/>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318"/>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318"/>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318"/>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318"/>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318"/>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318"/>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318"/>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318"/>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318"/>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318"/>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318"/>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318"/>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318"/>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318"/>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318"/>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318"/>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318"/>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318"/>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318"/>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318"/>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318"/>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318"/>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318"/>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318"/>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318"/>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318"/>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318"/>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318"/>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318"/>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318"/>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318"/>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318"/>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318"/>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318"/>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318"/>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318"/>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318"/>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318"/>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318"/>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318"/>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318"/>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318"/>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318"/>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318"/>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318"/>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318"/>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318"/>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318"/>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318"/>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318"/>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318"/>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318"/>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318"/>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318"/>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318"/>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318"/>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318"/>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318"/>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318"/>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318"/>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318"/>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318"/>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318"/>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318"/>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318"/>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318"/>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318"/>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318"/>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318"/>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318"/>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318"/>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318"/>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318"/>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318"/>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318"/>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318"/>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318"/>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318"/>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318"/>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318"/>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318"/>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318"/>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318"/>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318"/>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318"/>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318"/>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318"/>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318"/>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318"/>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318"/>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318"/>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318"/>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318"/>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318"/>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318"/>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318"/>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318"/>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318"/>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318"/>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318"/>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318"/>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318"/>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318"/>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318"/>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318"/>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318"/>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318"/>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318"/>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318"/>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318"/>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318"/>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318"/>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318"/>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318"/>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318"/>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318"/>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318"/>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318"/>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318"/>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318"/>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318"/>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318"/>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318"/>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318"/>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318"/>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318"/>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318"/>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318"/>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318"/>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318"/>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318"/>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318"/>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318"/>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318"/>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318"/>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318"/>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318"/>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318"/>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318"/>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318"/>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318"/>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318"/>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318"/>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318"/>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318"/>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318"/>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318"/>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318"/>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318"/>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318"/>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318"/>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318"/>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318"/>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318"/>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318"/>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318"/>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318"/>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318"/>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318"/>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318"/>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318"/>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318"/>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318"/>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318"/>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318"/>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318"/>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318"/>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318"/>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318"/>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318"/>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318"/>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318"/>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318"/>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318"/>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318"/>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318"/>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318"/>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318"/>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318"/>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318"/>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318"/>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318"/>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318"/>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318"/>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318"/>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318"/>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318"/>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318"/>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318"/>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318"/>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318"/>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318"/>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318"/>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318"/>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318"/>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318"/>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318"/>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318"/>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318"/>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318"/>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318"/>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318"/>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318"/>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318"/>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318"/>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318"/>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318"/>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318"/>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318"/>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318"/>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318"/>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318"/>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318"/>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318"/>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318"/>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318"/>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318"/>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318"/>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318"/>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318"/>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318"/>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318"/>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318"/>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318"/>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318"/>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318"/>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318"/>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318"/>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318"/>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318"/>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election activeCell="A3" sqref="A3"/>
    </sheetView>
  </sheetViews>
  <sheetFormatPr defaultColWidth="12.5" defaultRowHeight="15" customHeight="1"/>
  <cols>
    <col min="1" max="1" width="88.875" style="304" customWidth="1"/>
    <col min="2" max="2" width="0.875" style="304" customWidth="1"/>
    <col min="3" max="6" width="8.5" style="304" hidden="1" customWidth="1"/>
    <col min="7" max="26" width="8.5" style="304" customWidth="1"/>
    <col min="27" max="16384" width="12.5" style="304"/>
  </cols>
  <sheetData>
    <row r="1" spans="1:26" ht="12.75" customHeight="1">
      <c r="A1" s="1" t="s">
        <v>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2</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3</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6</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7</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8</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9</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10</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11</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12</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13</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14</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15</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16</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18</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19</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20</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21</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22</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23</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24</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25</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26</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27</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28</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29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30</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31</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32</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33</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34</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35</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36</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37</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38</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39</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40</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41</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42</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44</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46</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47</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49</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50</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51</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52</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53</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54</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55</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56</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57</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58</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59</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60</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61</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62</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63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64</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65</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66</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67</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68</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69</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70</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71</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72</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73</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74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75</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76</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77</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78</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79</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80</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81</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82</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83</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84</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85</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86</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87</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88</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89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90</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91</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92</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93</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94</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95</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96</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97</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98</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99</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100</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101</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102</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103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104</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105</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106</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107</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108</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109</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110</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111</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112</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113</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114</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115</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116</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117</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118</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119</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120</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121</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122</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123</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124</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125</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126</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127</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128</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129</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130</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131</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6" customHeight="1">
      <c r="A148" s="5" t="s">
        <v>132</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6" customHeight="1">
      <c r="A149" s="5" t="s">
        <v>133</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2605</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134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135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136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137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138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139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140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141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142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143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144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145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146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147</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148</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149</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150</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151</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152</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153</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154</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155</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156</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A2" sqref="A2"/>
    </sheetView>
  </sheetViews>
  <sheetFormatPr defaultColWidth="12.5" defaultRowHeight="15" customHeight="1"/>
  <cols>
    <col min="1" max="1" width="4.5" style="156" customWidth="1"/>
    <col min="2" max="2" width="51.125" style="156" customWidth="1"/>
    <col min="3" max="3" width="4" style="156" customWidth="1"/>
    <col min="4" max="4" width="45.5" style="156" customWidth="1"/>
    <col min="5" max="6" width="3.875" style="237" customWidth="1"/>
    <col min="7" max="26" width="8.5" style="237" customWidth="1"/>
    <col min="27" max="27" width="12.5" style="156"/>
    <col min="28" max="28" width="33.5" style="156" customWidth="1"/>
    <col min="29" max="38" width="12.5" style="156"/>
    <col min="39" max="16384" width="12.5" style="237"/>
  </cols>
  <sheetData>
    <row r="1" spans="1:38" ht="12.75" customHeight="1">
      <c r="A1" s="366" t="s">
        <v>157</v>
      </c>
      <c r="B1" s="367"/>
      <c r="C1" s="367"/>
      <c r="D1" s="367"/>
      <c r="E1" s="235"/>
      <c r="F1" s="235"/>
      <c r="G1" s="235"/>
      <c r="H1" s="235"/>
      <c r="I1" s="235"/>
      <c r="J1" s="235"/>
      <c r="K1" s="235"/>
      <c r="L1" s="235"/>
      <c r="M1" s="235"/>
      <c r="N1" s="235"/>
      <c r="O1" s="235"/>
      <c r="P1" s="235"/>
      <c r="Q1" s="235"/>
      <c r="R1" s="235"/>
      <c r="S1" s="235"/>
      <c r="T1" s="235"/>
      <c r="U1" s="235"/>
      <c r="V1" s="235"/>
      <c r="W1" s="235"/>
      <c r="X1" s="235"/>
      <c r="Y1" s="235"/>
      <c r="Z1" s="235"/>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ustomHeight="1">
      <c r="A2" s="238"/>
      <c r="B2" s="235"/>
      <c r="C2" s="368"/>
      <c r="D2" s="364"/>
      <c r="E2" s="235"/>
      <c r="F2" s="235"/>
      <c r="G2" s="235"/>
      <c r="H2" s="235"/>
      <c r="I2" s="235"/>
      <c r="J2" s="235"/>
      <c r="K2" s="235"/>
      <c r="L2" s="235"/>
      <c r="M2" s="235"/>
      <c r="N2" s="235"/>
      <c r="O2" s="235"/>
      <c r="P2" s="235"/>
      <c r="Q2" s="235"/>
      <c r="R2" s="235"/>
      <c r="S2" s="235"/>
      <c r="T2" s="235"/>
      <c r="U2" s="235"/>
      <c r="V2" s="235"/>
      <c r="W2" s="235"/>
      <c r="X2" s="235"/>
      <c r="Y2" s="235"/>
      <c r="Z2" s="235"/>
      <c r="AA2" s="238" t="s">
        <v>170</v>
      </c>
      <c r="AB2" s="156" t="s">
        <v>171</v>
      </c>
      <c r="AC2" s="156" t="str">
        <f>IF($D$4&lt;&gt;"",$D$4,"")</f>
        <v>Colby</v>
      </c>
      <c r="AD2" s="156" t="s">
        <v>172</v>
      </c>
      <c r="AE2" s="156" t="s">
        <v>173</v>
      </c>
      <c r="AF2" s="156" t="s">
        <v>174</v>
      </c>
      <c r="AG2" s="156" t="s">
        <v>174</v>
      </c>
      <c r="AH2" s="156" t="s">
        <v>174</v>
      </c>
      <c r="AI2" s="156" t="s">
        <v>174</v>
      </c>
      <c r="AJ2" s="156" t="s">
        <v>174</v>
      </c>
      <c r="AK2" s="156" t="s">
        <v>174</v>
      </c>
      <c r="AL2" s="156" t="s">
        <v>175</v>
      </c>
    </row>
    <row r="3" spans="1:38" ht="12.75" customHeight="1">
      <c r="A3" s="240" t="s">
        <v>176</v>
      </c>
      <c r="B3" s="241" t="s">
        <v>177</v>
      </c>
      <c r="C3" s="239"/>
      <c r="D3" s="239"/>
      <c r="E3" s="235"/>
      <c r="F3" s="235"/>
      <c r="G3" s="235"/>
      <c r="H3" s="235"/>
      <c r="I3" s="235"/>
      <c r="J3" s="235"/>
      <c r="K3" s="235"/>
      <c r="L3" s="235"/>
      <c r="M3" s="235"/>
      <c r="N3" s="235"/>
      <c r="O3" s="235"/>
      <c r="P3" s="235"/>
      <c r="Q3" s="235"/>
      <c r="R3" s="235"/>
      <c r="S3" s="235"/>
      <c r="T3" s="235"/>
      <c r="U3" s="235"/>
      <c r="V3" s="235"/>
      <c r="W3" s="235"/>
      <c r="X3" s="235"/>
      <c r="Y3" s="235"/>
      <c r="Z3" s="235"/>
      <c r="AA3" s="238" t="s">
        <v>178</v>
      </c>
      <c r="AB3" s="156" t="s">
        <v>179</v>
      </c>
      <c r="AC3" s="156" t="str">
        <f>IF($D$5&lt;&gt;"",$D$5,"")</f>
        <v>Stoever</v>
      </c>
      <c r="AD3" s="156" t="s">
        <v>172</v>
      </c>
      <c r="AE3" s="156" t="s">
        <v>173</v>
      </c>
      <c r="AF3" s="156" t="s">
        <v>174</v>
      </c>
      <c r="AG3" s="156" t="s">
        <v>174</v>
      </c>
      <c r="AH3" s="156" t="s">
        <v>174</v>
      </c>
      <c r="AI3" s="156" t="s">
        <v>174</v>
      </c>
      <c r="AJ3" s="156" t="s">
        <v>174</v>
      </c>
      <c r="AK3" s="156" t="s">
        <v>174</v>
      </c>
      <c r="AL3" s="156" t="s">
        <v>175</v>
      </c>
    </row>
    <row r="4" spans="1:38" ht="12.75" customHeight="1">
      <c r="B4" s="235" t="s">
        <v>171</v>
      </c>
      <c r="C4" s="239"/>
      <c r="D4" s="242" t="s">
        <v>2676</v>
      </c>
      <c r="E4" s="235"/>
      <c r="F4" s="235"/>
      <c r="G4" s="235"/>
      <c r="H4" s="235"/>
      <c r="I4" s="235"/>
      <c r="J4" s="235"/>
      <c r="K4" s="235"/>
      <c r="L4" s="235"/>
      <c r="M4" s="235"/>
      <c r="N4" s="235"/>
      <c r="O4" s="235"/>
      <c r="P4" s="235"/>
      <c r="Q4" s="235"/>
      <c r="R4" s="235"/>
      <c r="S4" s="235"/>
      <c r="T4" s="235"/>
      <c r="U4" s="235"/>
      <c r="V4" s="235"/>
      <c r="W4" s="235"/>
      <c r="X4" s="235"/>
      <c r="Y4" s="235"/>
      <c r="Z4" s="235"/>
      <c r="AA4" s="238" t="s">
        <v>180</v>
      </c>
      <c r="AB4" s="156" t="s">
        <v>181</v>
      </c>
      <c r="AC4" s="156" t="str">
        <f>IF($D$6&lt;&gt;"",$D$6,"")</f>
        <v xml:space="preserve">Executuve Director </v>
      </c>
      <c r="AD4" s="156" t="s">
        <v>172</v>
      </c>
      <c r="AE4" s="156" t="s">
        <v>173</v>
      </c>
      <c r="AF4" s="156" t="s">
        <v>174</v>
      </c>
      <c r="AG4" s="156" t="s">
        <v>174</v>
      </c>
      <c r="AH4" s="156" t="s">
        <v>174</v>
      </c>
      <c r="AI4" s="156" t="s">
        <v>174</v>
      </c>
      <c r="AJ4" s="156" t="s">
        <v>174</v>
      </c>
      <c r="AK4" s="156" t="s">
        <v>174</v>
      </c>
      <c r="AL4" s="156" t="s">
        <v>175</v>
      </c>
    </row>
    <row r="5" spans="1:38" ht="12.75" customHeight="1">
      <c r="B5" s="235" t="s">
        <v>179</v>
      </c>
      <c r="C5" s="239"/>
      <c r="D5" s="242" t="s">
        <v>2677</v>
      </c>
      <c r="E5" s="235"/>
      <c r="F5" s="235"/>
      <c r="G5" s="235"/>
      <c r="H5" s="235"/>
      <c r="I5" s="235"/>
      <c r="J5" s="235"/>
      <c r="K5" s="235"/>
      <c r="L5" s="235"/>
      <c r="M5" s="235"/>
      <c r="N5" s="235"/>
      <c r="O5" s="235"/>
      <c r="P5" s="235"/>
      <c r="Q5" s="235"/>
      <c r="R5" s="235"/>
      <c r="S5" s="235"/>
      <c r="T5" s="235"/>
      <c r="U5" s="235"/>
      <c r="V5" s="235"/>
      <c r="W5" s="235"/>
      <c r="X5" s="235"/>
      <c r="Y5" s="235"/>
      <c r="Z5" s="235"/>
      <c r="AA5" s="238" t="s">
        <v>182</v>
      </c>
      <c r="AB5" s="156" t="s">
        <v>183</v>
      </c>
      <c r="AC5" s="156" t="str">
        <f>IF($D$7&lt;&gt;"",$D$7,"")</f>
        <v>Institutional Research</v>
      </c>
      <c r="AD5" s="156" t="s">
        <v>172</v>
      </c>
      <c r="AE5" s="156" t="s">
        <v>173</v>
      </c>
      <c r="AF5" s="156" t="s">
        <v>174</v>
      </c>
      <c r="AG5" s="156" t="s">
        <v>174</v>
      </c>
      <c r="AH5" s="156" t="s">
        <v>174</v>
      </c>
      <c r="AI5" s="156" t="s">
        <v>174</v>
      </c>
      <c r="AJ5" s="156" t="s">
        <v>174</v>
      </c>
      <c r="AK5" s="156" t="s">
        <v>174</v>
      </c>
      <c r="AL5" s="156" t="s">
        <v>175</v>
      </c>
    </row>
    <row r="6" spans="1:38" ht="12.75" customHeight="1">
      <c r="B6" s="235" t="s">
        <v>181</v>
      </c>
      <c r="C6" s="239"/>
      <c r="D6" s="242" t="s">
        <v>2678</v>
      </c>
      <c r="E6" s="235"/>
      <c r="F6" s="235"/>
      <c r="G6" s="235"/>
      <c r="H6" s="235"/>
      <c r="I6" s="235"/>
      <c r="J6" s="235"/>
      <c r="K6" s="235"/>
      <c r="L6" s="235"/>
      <c r="M6" s="235"/>
      <c r="N6" s="235"/>
      <c r="O6" s="235"/>
      <c r="P6" s="235"/>
      <c r="Q6" s="235"/>
      <c r="R6" s="235"/>
      <c r="S6" s="235"/>
      <c r="T6" s="235"/>
      <c r="U6" s="235"/>
      <c r="V6" s="235"/>
      <c r="W6" s="235"/>
      <c r="X6" s="235"/>
      <c r="Y6" s="235"/>
      <c r="Z6" s="235"/>
      <c r="AA6" s="238" t="s">
        <v>184</v>
      </c>
      <c r="AB6" s="156" t="s">
        <v>185</v>
      </c>
      <c r="AC6" s="156" t="str">
        <f>IF($D$8&lt;&gt;"",$D$8,"")</f>
        <v>5000 Gulf Freeway</v>
      </c>
      <c r="AD6" s="156" t="s">
        <v>172</v>
      </c>
      <c r="AE6" s="156" t="s">
        <v>173</v>
      </c>
      <c r="AF6" s="156" t="s">
        <v>174</v>
      </c>
      <c r="AG6" s="156" t="s">
        <v>174</v>
      </c>
      <c r="AH6" s="156" t="s">
        <v>174</v>
      </c>
      <c r="AI6" s="156" t="s">
        <v>174</v>
      </c>
      <c r="AJ6" s="156" t="s">
        <v>174</v>
      </c>
      <c r="AK6" s="156" t="s">
        <v>174</v>
      </c>
      <c r="AL6" s="156" t="s">
        <v>175</v>
      </c>
    </row>
    <row r="7" spans="1:38" ht="12.75" customHeight="1">
      <c r="B7" s="235" t="s">
        <v>183</v>
      </c>
      <c r="C7" s="239"/>
      <c r="D7" s="242" t="s">
        <v>2679</v>
      </c>
      <c r="E7" s="235"/>
      <c r="F7" s="235"/>
      <c r="G7" s="235"/>
      <c r="H7" s="235"/>
      <c r="I7" s="235"/>
      <c r="J7" s="235"/>
      <c r="K7" s="235"/>
      <c r="L7" s="235"/>
      <c r="M7" s="235"/>
      <c r="N7" s="235"/>
      <c r="O7" s="235"/>
      <c r="P7" s="235"/>
      <c r="Q7" s="235"/>
      <c r="R7" s="235"/>
      <c r="S7" s="235"/>
      <c r="T7" s="235"/>
      <c r="U7" s="235"/>
      <c r="V7" s="235"/>
      <c r="W7" s="235"/>
      <c r="X7" s="235"/>
      <c r="Y7" s="235"/>
      <c r="Z7" s="235"/>
      <c r="AA7" s="238" t="s">
        <v>186</v>
      </c>
      <c r="AB7" s="156" t="s">
        <v>187</v>
      </c>
      <c r="AC7" s="156" t="str">
        <f>IF($D$9&lt;&gt;"",$D$9,"")</f>
        <v>Technology Bridge 3, Suite 270</v>
      </c>
      <c r="AD7" s="156" t="s">
        <v>172</v>
      </c>
      <c r="AE7" s="156" t="s">
        <v>173</v>
      </c>
      <c r="AF7" s="156" t="s">
        <v>174</v>
      </c>
      <c r="AG7" s="156" t="s">
        <v>174</v>
      </c>
      <c r="AH7" s="156" t="s">
        <v>174</v>
      </c>
      <c r="AI7" s="156" t="s">
        <v>174</v>
      </c>
      <c r="AJ7" s="156" t="s">
        <v>174</v>
      </c>
      <c r="AK7" s="156" t="s">
        <v>174</v>
      </c>
      <c r="AL7" s="156" t="s">
        <v>175</v>
      </c>
    </row>
    <row r="8" spans="1:38" ht="12.75" customHeight="1">
      <c r="B8" s="235" t="s">
        <v>185</v>
      </c>
      <c r="C8" s="239"/>
      <c r="D8" s="242" t="s">
        <v>2684</v>
      </c>
      <c r="E8" s="235"/>
      <c r="F8" s="235"/>
      <c r="G8" s="235"/>
      <c r="H8" s="235"/>
      <c r="I8" s="235"/>
      <c r="J8" s="235"/>
      <c r="K8" s="235"/>
      <c r="L8" s="235"/>
      <c r="M8" s="235"/>
      <c r="N8" s="235"/>
      <c r="O8" s="235"/>
      <c r="P8" s="235"/>
      <c r="Q8" s="235"/>
      <c r="R8" s="235"/>
      <c r="S8" s="235"/>
      <c r="T8" s="235"/>
      <c r="U8" s="235"/>
      <c r="V8" s="235"/>
      <c r="W8" s="235"/>
      <c r="X8" s="235"/>
      <c r="Y8" s="235"/>
      <c r="Z8" s="235"/>
      <c r="AA8" s="238" t="s">
        <v>188</v>
      </c>
      <c r="AB8" s="156" t="s">
        <v>189</v>
      </c>
      <c r="AC8" s="156" t="str">
        <f>IF($D$10&lt;&gt;"",$D$10,"")</f>
        <v/>
      </c>
      <c r="AL8" s="156" t="s">
        <v>175</v>
      </c>
    </row>
    <row r="9" spans="1:38" ht="12.75" customHeight="1">
      <c r="B9" s="235" t="s">
        <v>187</v>
      </c>
      <c r="C9" s="239"/>
      <c r="D9" s="242" t="s">
        <v>2683</v>
      </c>
      <c r="E9" s="235"/>
      <c r="F9" s="235"/>
      <c r="G9" s="235"/>
      <c r="H9" s="235"/>
      <c r="I9" s="235"/>
      <c r="J9" s="235"/>
      <c r="K9" s="235"/>
      <c r="L9" s="235"/>
      <c r="M9" s="235"/>
      <c r="N9" s="235"/>
      <c r="O9" s="235"/>
      <c r="P9" s="235"/>
      <c r="Q9" s="235"/>
      <c r="R9" s="235"/>
      <c r="S9" s="235"/>
      <c r="T9" s="235"/>
      <c r="U9" s="235"/>
      <c r="V9" s="235"/>
      <c r="W9" s="235"/>
      <c r="X9" s="235"/>
      <c r="Y9" s="235"/>
      <c r="Z9" s="235"/>
      <c r="AA9" s="238" t="s">
        <v>190</v>
      </c>
      <c r="AB9" s="156" t="s">
        <v>191</v>
      </c>
      <c r="AC9" s="156" t="str">
        <f>IF($D$11&lt;&gt;"",$D$11,"")</f>
        <v>Houston</v>
      </c>
      <c r="AL9" s="156" t="s">
        <v>175</v>
      </c>
    </row>
    <row r="10" spans="1:38" ht="12.75" customHeight="1">
      <c r="B10" s="235" t="s">
        <v>189</v>
      </c>
      <c r="C10" s="239"/>
      <c r="D10" s="242"/>
      <c r="E10" s="235"/>
      <c r="F10" s="235"/>
      <c r="G10" s="235"/>
      <c r="H10" s="235"/>
      <c r="I10" s="235"/>
      <c r="J10" s="235"/>
      <c r="K10" s="235"/>
      <c r="L10" s="235"/>
      <c r="M10" s="235"/>
      <c r="N10" s="235"/>
      <c r="O10" s="235"/>
      <c r="P10" s="235"/>
      <c r="Q10" s="235"/>
      <c r="R10" s="235"/>
      <c r="S10" s="235"/>
      <c r="T10" s="235"/>
      <c r="U10" s="235"/>
      <c r="V10" s="235"/>
      <c r="W10" s="235"/>
      <c r="X10" s="235"/>
      <c r="Y10" s="235"/>
      <c r="Z10" s="235"/>
      <c r="AA10" s="238" t="s">
        <v>192</v>
      </c>
      <c r="AB10" s="156" t="s">
        <v>193</v>
      </c>
      <c r="AC10" s="156" t="str">
        <f>IF($D$12&lt;&gt;"",$D$12,"")</f>
        <v>Texas</v>
      </c>
      <c r="AL10" s="156" t="s">
        <v>175</v>
      </c>
    </row>
    <row r="11" spans="1:38" ht="12.75" customHeight="1">
      <c r="B11" s="235" t="s">
        <v>191</v>
      </c>
      <c r="C11" s="239"/>
      <c r="D11" s="242" t="s">
        <v>2680</v>
      </c>
      <c r="E11" s="235"/>
      <c r="F11" s="235"/>
      <c r="G11" s="235"/>
      <c r="H11" s="235"/>
      <c r="I11" s="235"/>
      <c r="J11" s="235"/>
      <c r="K11" s="235"/>
      <c r="L11" s="235"/>
      <c r="M11" s="235"/>
      <c r="N11" s="235"/>
      <c r="O11" s="235"/>
      <c r="P11" s="235"/>
      <c r="Q11" s="235"/>
      <c r="R11" s="235"/>
      <c r="S11" s="235"/>
      <c r="T11" s="235"/>
      <c r="U11" s="235"/>
      <c r="V11" s="235"/>
      <c r="W11" s="235"/>
      <c r="X11" s="235"/>
      <c r="Y11" s="235"/>
      <c r="Z11" s="235"/>
      <c r="AA11" s="238" t="s">
        <v>194</v>
      </c>
      <c r="AB11" s="156" t="s">
        <v>195</v>
      </c>
      <c r="AC11" s="156" t="str">
        <f>IF($D$13&lt;&gt;"",$D$13,"")</f>
        <v xml:space="preserve"> 77204-0903 </v>
      </c>
      <c r="AD11" s="156" t="s">
        <v>172</v>
      </c>
      <c r="AE11" s="156" t="s">
        <v>173</v>
      </c>
      <c r="AF11" s="156" t="s">
        <v>174</v>
      </c>
      <c r="AG11" s="156" t="s">
        <v>174</v>
      </c>
      <c r="AH11" s="156" t="s">
        <v>174</v>
      </c>
      <c r="AI11" s="156" t="s">
        <v>174</v>
      </c>
      <c r="AJ11" s="156" t="s">
        <v>174</v>
      </c>
      <c r="AK11" s="156" t="s">
        <v>174</v>
      </c>
      <c r="AL11" s="156" t="s">
        <v>196</v>
      </c>
    </row>
    <row r="12" spans="1:38" ht="12.75" customHeight="1">
      <c r="B12" s="235" t="s">
        <v>193</v>
      </c>
      <c r="C12" s="239"/>
      <c r="D12" s="242" t="s">
        <v>2681</v>
      </c>
      <c r="E12" s="235"/>
      <c r="F12" s="235"/>
      <c r="G12" s="235"/>
      <c r="H12" s="235"/>
      <c r="I12" s="235"/>
      <c r="J12" s="235"/>
      <c r="K12" s="235"/>
      <c r="L12" s="235"/>
      <c r="M12" s="235"/>
      <c r="N12" s="235"/>
      <c r="O12" s="235"/>
      <c r="P12" s="235"/>
      <c r="Q12" s="235"/>
      <c r="R12" s="235"/>
      <c r="S12" s="235"/>
      <c r="T12" s="235"/>
      <c r="U12" s="235"/>
      <c r="V12" s="235"/>
      <c r="W12" s="235"/>
      <c r="X12" s="235"/>
      <c r="Y12" s="235"/>
      <c r="Z12" s="235"/>
      <c r="AA12" s="238" t="s">
        <v>197</v>
      </c>
      <c r="AB12" s="156" t="s">
        <v>198</v>
      </c>
      <c r="AC12" s="156" t="str">
        <f>IF($D$14&lt;&gt;"",$D$14,"")</f>
        <v>United States</v>
      </c>
      <c r="AD12" s="156" t="s">
        <v>172</v>
      </c>
      <c r="AE12" s="156" t="s">
        <v>173</v>
      </c>
      <c r="AF12" s="156" t="s">
        <v>174</v>
      </c>
      <c r="AG12" s="156" t="s">
        <v>174</v>
      </c>
      <c r="AH12" s="156" t="s">
        <v>174</v>
      </c>
      <c r="AI12" s="156" t="s">
        <v>174</v>
      </c>
      <c r="AJ12" s="156" t="s">
        <v>174</v>
      </c>
      <c r="AK12" s="156" t="s">
        <v>174</v>
      </c>
      <c r="AL12" s="156" t="s">
        <v>175</v>
      </c>
    </row>
    <row r="13" spans="1:38" ht="12.75" customHeight="1">
      <c r="B13" s="235" t="s">
        <v>195</v>
      </c>
      <c r="C13" s="239"/>
      <c r="D13" s="242" t="s">
        <v>2682</v>
      </c>
      <c r="E13" s="235"/>
      <c r="F13" s="235"/>
      <c r="G13" s="235"/>
      <c r="H13" s="235"/>
      <c r="I13" s="235"/>
      <c r="J13" s="235"/>
      <c r="K13" s="235"/>
      <c r="L13" s="235"/>
      <c r="M13" s="235"/>
      <c r="N13" s="235"/>
      <c r="O13" s="235"/>
      <c r="P13" s="235"/>
      <c r="Q13" s="235"/>
      <c r="R13" s="235"/>
      <c r="S13" s="235"/>
      <c r="T13" s="235"/>
      <c r="U13" s="235"/>
      <c r="V13" s="235"/>
      <c r="W13" s="235"/>
      <c r="X13" s="235"/>
      <c r="Y13" s="235"/>
      <c r="Z13" s="235"/>
      <c r="AA13" s="238" t="s">
        <v>199</v>
      </c>
      <c r="AB13" s="156" t="s">
        <v>200</v>
      </c>
      <c r="AC13" s="156" t="str">
        <f>IF($D$15&lt;&gt;"",$D$15,"")</f>
        <v>713-743-4524</v>
      </c>
      <c r="AD13" s="156" t="s">
        <v>172</v>
      </c>
      <c r="AE13" s="156" t="s">
        <v>173</v>
      </c>
      <c r="AF13" s="156" t="s">
        <v>174</v>
      </c>
      <c r="AG13" s="156" t="s">
        <v>174</v>
      </c>
      <c r="AH13" s="156" t="s">
        <v>174</v>
      </c>
      <c r="AI13" s="156" t="s">
        <v>174</v>
      </c>
      <c r="AJ13" s="156" t="s">
        <v>174</v>
      </c>
      <c r="AK13" s="156" t="s">
        <v>174</v>
      </c>
      <c r="AL13" s="156" t="s">
        <v>196</v>
      </c>
    </row>
    <row r="14" spans="1:38" ht="12.6" customHeight="1">
      <c r="B14" s="235" t="s">
        <v>198</v>
      </c>
      <c r="C14" s="239"/>
      <c r="D14" s="242" t="s">
        <v>2685</v>
      </c>
      <c r="E14" s="235"/>
      <c r="F14" s="235"/>
      <c r="G14" s="235"/>
      <c r="H14" s="235"/>
      <c r="I14" s="235"/>
      <c r="J14" s="235"/>
      <c r="K14" s="235"/>
      <c r="L14" s="235"/>
      <c r="M14" s="235"/>
      <c r="N14" s="235"/>
      <c r="O14" s="235"/>
      <c r="P14" s="235"/>
      <c r="Q14" s="235"/>
      <c r="R14" s="235"/>
      <c r="S14" s="235"/>
      <c r="T14" s="235"/>
      <c r="U14" s="235"/>
      <c r="V14" s="235"/>
      <c r="W14" s="235"/>
      <c r="X14" s="235"/>
      <c r="Y14" s="235"/>
      <c r="Z14" s="235"/>
      <c r="AA14" s="238" t="s">
        <v>201</v>
      </c>
      <c r="AB14" s="156" t="s">
        <v>2644</v>
      </c>
      <c r="AC14" s="156" t="str">
        <f>IF($D$16&lt;&gt;"",$D$16,"")</f>
        <v>cjstoeve@central.uh.edu</v>
      </c>
      <c r="AD14" s="156" t="s">
        <v>172</v>
      </c>
      <c r="AE14" s="156" t="s">
        <v>173</v>
      </c>
      <c r="AF14" s="156" t="s">
        <v>174</v>
      </c>
      <c r="AG14" s="156" t="s">
        <v>174</v>
      </c>
      <c r="AH14" s="156" t="s">
        <v>174</v>
      </c>
      <c r="AI14" s="156" t="s">
        <v>174</v>
      </c>
      <c r="AJ14" s="156" t="s">
        <v>174</v>
      </c>
      <c r="AK14" s="156" t="s">
        <v>174</v>
      </c>
      <c r="AL14" s="156" t="s">
        <v>202</v>
      </c>
    </row>
    <row r="15" spans="1:38" ht="12.75" customHeight="1">
      <c r="B15" s="235" t="s">
        <v>200</v>
      </c>
      <c r="C15" s="239"/>
      <c r="D15" s="242" t="s">
        <v>2686</v>
      </c>
      <c r="E15" s="235"/>
      <c r="F15" s="235"/>
      <c r="G15" s="235"/>
      <c r="H15" s="235"/>
      <c r="I15" s="235"/>
      <c r="J15" s="235"/>
      <c r="K15" s="235"/>
      <c r="L15" s="235"/>
      <c r="M15" s="235"/>
      <c r="N15" s="235"/>
      <c r="O15" s="235"/>
      <c r="P15" s="235"/>
      <c r="Q15" s="235"/>
      <c r="R15" s="235"/>
      <c r="S15" s="235"/>
      <c r="T15" s="235"/>
      <c r="U15" s="235"/>
      <c r="V15" s="235"/>
      <c r="W15" s="235"/>
      <c r="X15" s="235"/>
      <c r="Y15" s="235"/>
      <c r="Z15" s="235"/>
      <c r="AA15" s="238" t="s">
        <v>203</v>
      </c>
      <c r="AB15" s="156" t="s">
        <v>2646</v>
      </c>
      <c r="AC15" s="156" t="str">
        <f>IF($C$20&lt;&gt;"",$C$20,"")</f>
        <v>X</v>
      </c>
      <c r="AD15" s="156" t="s">
        <v>172</v>
      </c>
      <c r="AE15" s="156" t="s">
        <v>173</v>
      </c>
      <c r="AF15" s="156" t="s">
        <v>174</v>
      </c>
      <c r="AG15" s="156" t="s">
        <v>174</v>
      </c>
      <c r="AH15" s="156" t="s">
        <v>174</v>
      </c>
      <c r="AI15" s="156" t="s">
        <v>174</v>
      </c>
      <c r="AJ15" s="156" t="s">
        <v>174</v>
      </c>
      <c r="AK15" s="156" t="s">
        <v>174</v>
      </c>
      <c r="AL15" s="156" t="s">
        <v>204</v>
      </c>
    </row>
    <row r="16" spans="1:38" ht="12.75" customHeight="1">
      <c r="B16" s="235" t="s">
        <v>2644</v>
      </c>
      <c r="C16" s="239"/>
      <c r="D16" s="317" t="s">
        <v>2687</v>
      </c>
      <c r="E16" s="235"/>
      <c r="F16" s="235"/>
      <c r="G16" s="235"/>
      <c r="H16" s="235"/>
      <c r="I16" s="235"/>
      <c r="J16" s="235"/>
      <c r="K16" s="235"/>
      <c r="L16" s="235"/>
      <c r="M16" s="235"/>
      <c r="N16" s="235"/>
      <c r="O16" s="235"/>
      <c r="P16" s="235"/>
      <c r="Q16" s="235"/>
      <c r="R16" s="235"/>
      <c r="S16" s="235"/>
      <c r="T16" s="235"/>
      <c r="U16" s="235"/>
      <c r="V16" s="235"/>
      <c r="W16" s="235"/>
      <c r="X16" s="235"/>
      <c r="Y16" s="235"/>
      <c r="Z16" s="235"/>
      <c r="AA16" s="238" t="s">
        <v>205</v>
      </c>
      <c r="AB16" s="156" t="s">
        <v>206</v>
      </c>
      <c r="AC16" s="156" t="str">
        <f>IF($B$24&lt;&gt;"",$B$24,"")</f>
        <v>https://www.uh.edu/ir/reports/common-data-sets/</v>
      </c>
      <c r="AD16" s="156" t="s">
        <v>172</v>
      </c>
      <c r="AE16" s="156" t="s">
        <v>173</v>
      </c>
      <c r="AF16" s="156" t="s">
        <v>174</v>
      </c>
      <c r="AG16" s="156" t="s">
        <v>174</v>
      </c>
      <c r="AH16" s="156" t="s">
        <v>174</v>
      </c>
      <c r="AI16" s="156" t="s">
        <v>174</v>
      </c>
      <c r="AJ16" s="156" t="s">
        <v>174</v>
      </c>
      <c r="AK16" s="156" t="s">
        <v>174</v>
      </c>
      <c r="AL16" s="156" t="s">
        <v>207</v>
      </c>
    </row>
    <row r="17" spans="1:38" ht="12.75" customHeight="1">
      <c r="E17" s="235"/>
      <c r="F17" s="235"/>
      <c r="G17" s="235"/>
      <c r="H17" s="235"/>
      <c r="I17" s="235"/>
      <c r="J17" s="235"/>
      <c r="K17" s="235"/>
      <c r="L17" s="235"/>
      <c r="M17" s="235"/>
      <c r="N17" s="235"/>
      <c r="O17" s="235"/>
      <c r="P17" s="235"/>
      <c r="Q17" s="235"/>
      <c r="R17" s="235"/>
      <c r="S17" s="235"/>
      <c r="T17" s="235"/>
      <c r="U17" s="235"/>
      <c r="V17" s="235"/>
      <c r="W17" s="235"/>
      <c r="X17" s="235"/>
      <c r="Y17" s="235"/>
      <c r="Z17" s="235"/>
      <c r="AA17" s="238" t="s">
        <v>208</v>
      </c>
      <c r="AB17" s="156" t="s">
        <v>209</v>
      </c>
      <c r="AC17" s="156" t="str">
        <f>IF($B$27&lt;&gt;"",$B$27,"")</f>
        <v/>
      </c>
      <c r="AL17" s="156" t="s">
        <v>175</v>
      </c>
    </row>
    <row r="18" spans="1:38" ht="12.75" customHeight="1">
      <c r="B18" s="235"/>
      <c r="C18" s="239"/>
      <c r="D18" s="239"/>
      <c r="E18" s="235"/>
      <c r="F18" s="235"/>
      <c r="G18" s="235"/>
      <c r="H18" s="235"/>
      <c r="I18" s="235"/>
      <c r="J18" s="235"/>
      <c r="K18" s="235"/>
      <c r="L18" s="235"/>
      <c r="M18" s="235"/>
      <c r="N18" s="235"/>
      <c r="O18" s="235"/>
      <c r="P18" s="235"/>
      <c r="Q18" s="235"/>
      <c r="R18" s="235"/>
      <c r="S18" s="235"/>
      <c r="T18" s="235"/>
      <c r="U18" s="235"/>
      <c r="V18" s="235"/>
      <c r="W18" s="235"/>
      <c r="X18" s="235"/>
      <c r="Y18" s="235"/>
      <c r="Z18" s="235"/>
      <c r="AA18" s="238" t="s">
        <v>210</v>
      </c>
      <c r="AB18" s="156" t="s">
        <v>211</v>
      </c>
      <c r="AC18" s="156" t="str">
        <f>IF($D$30&lt;&gt;"",$D$30,"")</f>
        <v xml:space="preserve">University of Houston </v>
      </c>
      <c r="AD18" s="156" t="s">
        <v>172</v>
      </c>
      <c r="AE18" s="156" t="s">
        <v>212</v>
      </c>
      <c r="AF18" s="156" t="s">
        <v>174</v>
      </c>
      <c r="AG18" s="156" t="s">
        <v>174</v>
      </c>
      <c r="AH18" s="156" t="s">
        <v>174</v>
      </c>
      <c r="AI18" s="156" t="s">
        <v>174</v>
      </c>
      <c r="AJ18" s="156" t="s">
        <v>174</v>
      </c>
      <c r="AK18" s="156" t="s">
        <v>174</v>
      </c>
      <c r="AL18" s="156" t="s">
        <v>175</v>
      </c>
    </row>
    <row r="19" spans="1:38" ht="12.75" customHeight="1">
      <c r="B19" s="235"/>
      <c r="C19" s="239"/>
      <c r="D19" s="243"/>
      <c r="E19" s="235"/>
      <c r="F19" s="235"/>
      <c r="G19" s="235"/>
      <c r="H19" s="235"/>
      <c r="I19" s="235"/>
      <c r="J19" s="235"/>
      <c r="K19" s="235"/>
      <c r="L19" s="235"/>
      <c r="M19" s="235"/>
      <c r="N19" s="235"/>
      <c r="O19" s="235"/>
      <c r="P19" s="235"/>
      <c r="Q19" s="235"/>
      <c r="R19" s="235"/>
      <c r="S19" s="235"/>
      <c r="T19" s="235"/>
      <c r="U19" s="235"/>
      <c r="V19" s="235"/>
      <c r="W19" s="235"/>
      <c r="X19" s="235"/>
      <c r="Y19" s="235"/>
      <c r="Z19" s="235"/>
      <c r="AA19" s="238" t="s">
        <v>213</v>
      </c>
      <c r="AB19" s="156" t="s">
        <v>214</v>
      </c>
      <c r="AC19" s="156" t="str">
        <f>IF($D$31&lt;&gt;"",$D$31,"")</f>
        <v>4302 University Drive</v>
      </c>
      <c r="AE19" s="156" t="s">
        <v>212</v>
      </c>
      <c r="AL19" s="156" t="s">
        <v>175</v>
      </c>
    </row>
    <row r="20" spans="1:38" ht="12.75" customHeight="1">
      <c r="B20" s="368" t="s">
        <v>2646</v>
      </c>
      <c r="C20" s="14" t="s">
        <v>2689</v>
      </c>
      <c r="D20" s="239" t="s">
        <v>2688</v>
      </c>
      <c r="E20" s="244"/>
      <c r="F20" s="244"/>
      <c r="G20" s="235"/>
      <c r="H20" s="235"/>
      <c r="I20" s="235"/>
      <c r="J20" s="235"/>
      <c r="K20" s="235"/>
      <c r="L20" s="235"/>
      <c r="M20" s="235"/>
      <c r="N20" s="235"/>
      <c r="O20" s="235"/>
      <c r="P20" s="235"/>
      <c r="Q20" s="235"/>
      <c r="R20" s="235"/>
      <c r="S20" s="235"/>
      <c r="T20" s="235"/>
      <c r="U20" s="235"/>
      <c r="V20" s="235"/>
      <c r="W20" s="235"/>
      <c r="X20" s="235"/>
      <c r="Y20" s="235"/>
      <c r="Z20" s="235"/>
      <c r="AA20" s="238" t="s">
        <v>216</v>
      </c>
      <c r="AB20" s="156" t="s">
        <v>217</v>
      </c>
      <c r="AC20" s="156" t="str">
        <f>IF($D$32&lt;&gt;"",$D$32,"")</f>
        <v/>
      </c>
      <c r="AD20" s="156" t="s">
        <v>172</v>
      </c>
      <c r="AE20" s="156" t="s">
        <v>212</v>
      </c>
      <c r="AF20" s="156" t="s">
        <v>174</v>
      </c>
      <c r="AG20" s="156" t="s">
        <v>174</v>
      </c>
      <c r="AH20" s="156" t="s">
        <v>174</v>
      </c>
      <c r="AI20" s="156" t="s">
        <v>174</v>
      </c>
      <c r="AJ20" s="156" t="s">
        <v>174</v>
      </c>
      <c r="AK20" s="156" t="s">
        <v>174</v>
      </c>
      <c r="AL20" s="156" t="s">
        <v>175</v>
      </c>
    </row>
    <row r="21" spans="1:38" ht="12.75" customHeight="1">
      <c r="B21" s="364"/>
      <c r="C21" s="160"/>
      <c r="D21" s="239"/>
      <c r="E21" s="244"/>
      <c r="F21" s="244"/>
      <c r="G21" s="235"/>
      <c r="H21" s="235"/>
      <c r="I21" s="235"/>
      <c r="J21" s="235"/>
      <c r="K21" s="235"/>
      <c r="L21" s="235"/>
      <c r="M21" s="235"/>
      <c r="N21" s="235"/>
      <c r="O21" s="235"/>
      <c r="P21" s="235"/>
      <c r="Q21" s="235"/>
      <c r="R21" s="235"/>
      <c r="S21" s="235"/>
      <c r="T21" s="235"/>
      <c r="U21" s="235"/>
      <c r="V21" s="235"/>
      <c r="W21" s="235"/>
      <c r="X21" s="235"/>
      <c r="Y21" s="235"/>
      <c r="Z21" s="235"/>
      <c r="AA21" s="238" t="s">
        <v>218</v>
      </c>
      <c r="AB21" s="156" t="s">
        <v>219</v>
      </c>
      <c r="AC21" s="156" t="str">
        <f>IF($D$33&lt;&gt;"",$D$33,"")</f>
        <v/>
      </c>
      <c r="AD21" s="156" t="s">
        <v>172</v>
      </c>
      <c r="AE21" s="156" t="s">
        <v>212</v>
      </c>
      <c r="AF21" s="156" t="s">
        <v>174</v>
      </c>
      <c r="AG21" s="156" t="s">
        <v>174</v>
      </c>
      <c r="AH21" s="156" t="s">
        <v>174</v>
      </c>
      <c r="AI21" s="156" t="s">
        <v>174</v>
      </c>
      <c r="AJ21" s="156" t="s">
        <v>174</v>
      </c>
      <c r="AK21" s="156" t="s">
        <v>174</v>
      </c>
      <c r="AL21" s="156" t="s">
        <v>175</v>
      </c>
    </row>
    <row r="22" spans="1:38" ht="12.75" customHeight="1">
      <c r="B22" s="245"/>
      <c r="C22" s="239"/>
      <c r="D22" s="239"/>
      <c r="E22" s="244"/>
      <c r="F22" s="244"/>
      <c r="G22" s="235"/>
      <c r="H22" s="235"/>
      <c r="I22" s="235"/>
      <c r="J22" s="235"/>
      <c r="K22" s="235"/>
      <c r="L22" s="235"/>
      <c r="M22" s="235"/>
      <c r="N22" s="235"/>
      <c r="O22" s="235"/>
      <c r="P22" s="235"/>
      <c r="Q22" s="235"/>
      <c r="R22" s="235"/>
      <c r="S22" s="235"/>
      <c r="T22" s="235"/>
      <c r="U22" s="235"/>
      <c r="V22" s="235"/>
      <c r="W22" s="235"/>
      <c r="X22" s="235"/>
      <c r="Y22" s="235"/>
      <c r="Z22" s="235"/>
      <c r="AA22" s="238" t="s">
        <v>220</v>
      </c>
      <c r="AB22" s="156" t="s">
        <v>221</v>
      </c>
      <c r="AC22" s="156" t="str">
        <f>IF($D$34&lt;&gt;"",$D$34,"")</f>
        <v>Houston</v>
      </c>
      <c r="AD22" s="156" t="s">
        <v>172</v>
      </c>
      <c r="AE22" s="156" t="s">
        <v>212</v>
      </c>
      <c r="AF22" s="156" t="s">
        <v>174</v>
      </c>
      <c r="AG22" s="156" t="s">
        <v>174</v>
      </c>
      <c r="AH22" s="156" t="s">
        <v>174</v>
      </c>
      <c r="AI22" s="156" t="s">
        <v>174</v>
      </c>
      <c r="AJ22" s="156" t="s">
        <v>174</v>
      </c>
      <c r="AK22" s="156" t="s">
        <v>174</v>
      </c>
      <c r="AL22" s="156" t="s">
        <v>175</v>
      </c>
    </row>
    <row r="23" spans="1:38" ht="12.75" customHeight="1">
      <c r="B23" s="235" t="s">
        <v>206</v>
      </c>
      <c r="C23" s="239"/>
      <c r="E23" s="235"/>
      <c r="F23" s="235"/>
      <c r="G23" s="235"/>
      <c r="H23" s="235"/>
      <c r="I23" s="235"/>
      <c r="J23" s="235"/>
      <c r="K23" s="235"/>
      <c r="L23" s="235"/>
      <c r="M23" s="235"/>
      <c r="N23" s="235"/>
      <c r="O23" s="235"/>
      <c r="P23" s="235"/>
      <c r="Q23" s="235"/>
      <c r="R23" s="235"/>
      <c r="S23" s="235"/>
      <c r="T23" s="235"/>
      <c r="U23" s="235"/>
      <c r="V23" s="235"/>
      <c r="W23" s="235"/>
      <c r="X23" s="235"/>
      <c r="Y23" s="235"/>
      <c r="Z23" s="235"/>
      <c r="AA23" s="238" t="s">
        <v>222</v>
      </c>
      <c r="AB23" s="156" t="s">
        <v>193</v>
      </c>
      <c r="AC23" s="156" t="str">
        <f>IF($D$35&lt;&gt;"",$D$35,"")</f>
        <v>Texas</v>
      </c>
      <c r="AD23" s="156" t="s">
        <v>172</v>
      </c>
      <c r="AE23" s="156" t="s">
        <v>212</v>
      </c>
      <c r="AF23" s="156" t="s">
        <v>174</v>
      </c>
      <c r="AG23" s="156" t="s">
        <v>174</v>
      </c>
      <c r="AH23" s="156" t="s">
        <v>174</v>
      </c>
      <c r="AI23" s="156" t="s">
        <v>174</v>
      </c>
      <c r="AJ23" s="156" t="s">
        <v>174</v>
      </c>
      <c r="AK23" s="156" t="s">
        <v>174</v>
      </c>
      <c r="AL23" s="156" t="s">
        <v>175</v>
      </c>
    </row>
    <row r="24" spans="1:38" ht="12.75" customHeight="1">
      <c r="B24" s="358" t="s">
        <v>2696</v>
      </c>
      <c r="C24" s="160"/>
      <c r="D24" s="239"/>
      <c r="E24" s="235"/>
      <c r="F24" s="235"/>
      <c r="G24" s="235"/>
      <c r="H24" s="235"/>
      <c r="I24" s="235"/>
      <c r="J24" s="235"/>
      <c r="K24" s="235"/>
      <c r="L24" s="235"/>
      <c r="M24" s="235"/>
      <c r="N24" s="235"/>
      <c r="O24" s="235"/>
      <c r="P24" s="235"/>
      <c r="Q24" s="235"/>
      <c r="R24" s="235"/>
      <c r="S24" s="235"/>
      <c r="T24" s="235"/>
      <c r="U24" s="235"/>
      <c r="V24" s="235"/>
      <c r="W24" s="235"/>
      <c r="X24" s="235"/>
      <c r="Y24" s="235"/>
      <c r="Z24" s="235"/>
      <c r="AA24" s="238" t="s">
        <v>223</v>
      </c>
      <c r="AB24" s="156" t="s">
        <v>224</v>
      </c>
      <c r="AC24" s="156">
        <f>IF($D$36&lt;&gt;"",$D$36,"")</f>
        <v>77204</v>
      </c>
      <c r="AD24" s="156" t="s">
        <v>172</v>
      </c>
      <c r="AE24" s="156" t="s">
        <v>212</v>
      </c>
      <c r="AF24" s="156" t="s">
        <v>174</v>
      </c>
      <c r="AG24" s="156" t="s">
        <v>174</v>
      </c>
      <c r="AH24" s="156" t="s">
        <v>174</v>
      </c>
      <c r="AI24" s="156" t="s">
        <v>174</v>
      </c>
      <c r="AJ24" s="156" t="s">
        <v>174</v>
      </c>
      <c r="AK24" s="156" t="s">
        <v>174</v>
      </c>
      <c r="AL24" s="156" t="s">
        <v>196</v>
      </c>
    </row>
    <row r="25" spans="1:38" ht="12.75" customHeight="1">
      <c r="B25" s="235"/>
      <c r="C25" s="239"/>
      <c r="D25" s="239"/>
      <c r="E25" s="235"/>
      <c r="F25" s="235"/>
      <c r="G25" s="235"/>
      <c r="H25" s="235"/>
      <c r="I25" s="235"/>
      <c r="J25" s="235"/>
      <c r="K25" s="235"/>
      <c r="L25" s="235"/>
      <c r="M25" s="235"/>
      <c r="N25" s="235"/>
      <c r="O25" s="235"/>
      <c r="P25" s="235"/>
      <c r="Q25" s="235"/>
      <c r="R25" s="235"/>
      <c r="S25" s="235"/>
      <c r="T25" s="235"/>
      <c r="U25" s="235"/>
      <c r="V25" s="235"/>
      <c r="W25" s="235"/>
      <c r="X25" s="235"/>
      <c r="Y25" s="235"/>
      <c r="Z25" s="235"/>
      <c r="AA25" s="238" t="s">
        <v>225</v>
      </c>
      <c r="AB25" s="156" t="s">
        <v>198</v>
      </c>
      <c r="AC25" s="156" t="e">
        <f>IF(#REF!&lt;&gt;"",#REF!,"")</f>
        <v>#REF!</v>
      </c>
      <c r="AD25" s="156" t="s">
        <v>172</v>
      </c>
      <c r="AE25" s="156" t="s">
        <v>212</v>
      </c>
      <c r="AF25" s="156" t="s">
        <v>174</v>
      </c>
      <c r="AG25" s="156" t="s">
        <v>174</v>
      </c>
      <c r="AH25" s="156" t="s">
        <v>174</v>
      </c>
      <c r="AI25" s="156" t="s">
        <v>174</v>
      </c>
      <c r="AJ25" s="156" t="s">
        <v>174</v>
      </c>
      <c r="AK25" s="156" t="s">
        <v>174</v>
      </c>
      <c r="AL25" s="156" t="s">
        <v>175</v>
      </c>
    </row>
    <row r="26" spans="1:38" ht="76.5">
      <c r="A26" s="240" t="s">
        <v>226</v>
      </c>
      <c r="B26" s="246" t="s">
        <v>209</v>
      </c>
      <c r="C26" s="160"/>
      <c r="D26" s="160"/>
      <c r="E26" s="235"/>
      <c r="F26" s="235"/>
      <c r="G26" s="235"/>
      <c r="H26" s="235"/>
      <c r="I26" s="235"/>
      <c r="J26" s="235"/>
      <c r="K26" s="235"/>
      <c r="L26" s="235"/>
      <c r="M26" s="235"/>
      <c r="N26" s="235"/>
      <c r="O26" s="235"/>
      <c r="P26" s="235"/>
      <c r="Q26" s="235"/>
      <c r="R26" s="235"/>
      <c r="S26" s="235"/>
      <c r="T26" s="235"/>
      <c r="U26" s="235"/>
      <c r="V26" s="235"/>
      <c r="W26" s="235"/>
      <c r="X26" s="235"/>
      <c r="Y26" s="235"/>
      <c r="Z26" s="235"/>
      <c r="AA26" s="238" t="s">
        <v>227</v>
      </c>
      <c r="AB26" s="156" t="s">
        <v>228</v>
      </c>
      <c r="AC26" s="156" t="str">
        <f>IF($D$37&lt;&gt;"",$D$37,"")</f>
        <v>United States</v>
      </c>
      <c r="AD26" s="156" t="s">
        <v>172</v>
      </c>
      <c r="AE26" s="156" t="s">
        <v>212</v>
      </c>
      <c r="AF26" s="156" t="s">
        <v>174</v>
      </c>
      <c r="AG26" s="156" t="s">
        <v>174</v>
      </c>
      <c r="AH26" s="156" t="s">
        <v>174</v>
      </c>
      <c r="AI26" s="156" t="s">
        <v>174</v>
      </c>
      <c r="AJ26" s="156" t="s">
        <v>174</v>
      </c>
      <c r="AK26" s="156" t="s">
        <v>174</v>
      </c>
      <c r="AL26" s="156" t="s">
        <v>196</v>
      </c>
    </row>
    <row r="27" spans="1:38" ht="29.25" customHeight="1">
      <c r="B27" s="247"/>
      <c r="C27" s="160"/>
      <c r="D27" s="160"/>
      <c r="E27" s="235"/>
      <c r="F27" s="235"/>
      <c r="G27" s="235"/>
      <c r="H27" s="235"/>
      <c r="I27" s="235"/>
      <c r="J27" s="235"/>
      <c r="K27" s="235"/>
      <c r="L27" s="235"/>
      <c r="M27" s="235"/>
      <c r="N27" s="235"/>
      <c r="O27" s="235"/>
      <c r="P27" s="235"/>
      <c r="Q27" s="235"/>
      <c r="R27" s="235"/>
      <c r="S27" s="235"/>
      <c r="T27" s="235"/>
      <c r="U27" s="235"/>
      <c r="V27" s="235"/>
      <c r="W27" s="235"/>
      <c r="X27" s="235"/>
      <c r="Y27" s="235"/>
      <c r="Z27" s="235"/>
      <c r="AA27" s="238" t="s">
        <v>229</v>
      </c>
      <c r="AB27" s="156" t="s">
        <v>230</v>
      </c>
      <c r="AC27" s="156" t="str">
        <f>IF($D$39&lt;&gt;"",$D$39,"")</f>
        <v>(713) 743-1000</v>
      </c>
      <c r="AD27" s="156" t="s">
        <v>172</v>
      </c>
      <c r="AE27" s="156" t="s">
        <v>212</v>
      </c>
      <c r="AF27" s="156" t="s">
        <v>174</v>
      </c>
      <c r="AG27" s="156" t="s">
        <v>174</v>
      </c>
      <c r="AH27" s="156" t="s">
        <v>174</v>
      </c>
      <c r="AI27" s="156" t="s">
        <v>174</v>
      </c>
      <c r="AJ27" s="156" t="s">
        <v>174</v>
      </c>
      <c r="AK27" s="156" t="s">
        <v>174</v>
      </c>
      <c r="AL27" s="156" t="s">
        <v>196</v>
      </c>
    </row>
    <row r="28" spans="1:38" ht="12.75" customHeight="1">
      <c r="A28" s="238"/>
      <c r="B28" s="235"/>
      <c r="C28" s="239"/>
      <c r="D28" s="239"/>
      <c r="E28" s="235"/>
      <c r="F28" s="235"/>
      <c r="G28" s="235"/>
      <c r="H28" s="235"/>
      <c r="I28" s="235"/>
      <c r="J28" s="235"/>
      <c r="K28" s="235"/>
      <c r="L28" s="235"/>
      <c r="M28" s="235"/>
      <c r="N28" s="235"/>
      <c r="O28" s="235"/>
      <c r="P28" s="235"/>
      <c r="Q28" s="235"/>
      <c r="R28" s="235"/>
      <c r="S28" s="235"/>
      <c r="T28" s="235"/>
      <c r="U28" s="235"/>
      <c r="V28" s="235"/>
      <c r="W28" s="235"/>
      <c r="X28" s="235"/>
      <c r="Y28" s="235"/>
      <c r="Z28" s="235"/>
      <c r="AA28" s="238" t="s">
        <v>231</v>
      </c>
      <c r="AB28" s="156" t="s">
        <v>232</v>
      </c>
      <c r="AC28" s="156" t="str">
        <f>IF($D$40&lt;&gt;"",$D$40,"")</f>
        <v/>
      </c>
      <c r="AD28" s="156" t="s">
        <v>172</v>
      </c>
      <c r="AE28" s="156" t="s">
        <v>212</v>
      </c>
      <c r="AF28" s="156" t="s">
        <v>174</v>
      </c>
      <c r="AG28" s="156" t="s">
        <v>174</v>
      </c>
      <c r="AH28" s="156" t="s">
        <v>174</v>
      </c>
      <c r="AI28" s="156" t="s">
        <v>174</v>
      </c>
      <c r="AJ28" s="156" t="s">
        <v>174</v>
      </c>
      <c r="AK28" s="156" t="s">
        <v>174</v>
      </c>
      <c r="AL28" s="156" t="s">
        <v>196</v>
      </c>
    </row>
    <row r="29" spans="1:38" ht="12.75" customHeight="1">
      <c r="A29" s="248" t="s">
        <v>233</v>
      </c>
      <c r="B29" s="241" t="s">
        <v>212</v>
      </c>
      <c r="C29" s="246"/>
      <c r="D29" s="249"/>
      <c r="E29" s="235"/>
      <c r="F29" s="235"/>
      <c r="G29" s="235"/>
      <c r="H29" s="235"/>
      <c r="I29" s="235"/>
      <c r="J29" s="235"/>
      <c r="K29" s="235"/>
      <c r="L29" s="235"/>
      <c r="M29" s="235"/>
      <c r="N29" s="235"/>
      <c r="O29" s="235"/>
      <c r="P29" s="235"/>
      <c r="Q29" s="235"/>
      <c r="R29" s="235"/>
      <c r="S29" s="235"/>
      <c r="T29" s="235"/>
      <c r="U29" s="235"/>
      <c r="V29" s="235"/>
      <c r="W29" s="235"/>
      <c r="X29" s="235"/>
      <c r="Y29" s="235"/>
      <c r="Z29" s="235"/>
      <c r="AA29" s="238" t="s">
        <v>234</v>
      </c>
      <c r="AB29" s="156" t="s">
        <v>235</v>
      </c>
      <c r="AC29" s="156" t="str">
        <f>IF($D$41&lt;&gt;"",$D$41,"")</f>
        <v>www.uh.edu</v>
      </c>
      <c r="AD29" s="156" t="s">
        <v>172</v>
      </c>
      <c r="AE29" s="156" t="s">
        <v>212</v>
      </c>
      <c r="AF29" s="156" t="s">
        <v>174</v>
      </c>
      <c r="AG29" s="156" t="s">
        <v>174</v>
      </c>
      <c r="AH29" s="156" t="s">
        <v>174</v>
      </c>
      <c r="AI29" s="156" t="s">
        <v>174</v>
      </c>
      <c r="AJ29" s="156" t="s">
        <v>174</v>
      </c>
      <c r="AK29" s="156" t="s">
        <v>174</v>
      </c>
      <c r="AL29" s="156" t="s">
        <v>207</v>
      </c>
    </row>
    <row r="30" spans="1:38" ht="12.75" customHeight="1">
      <c r="B30" s="235" t="s">
        <v>211</v>
      </c>
      <c r="C30" s="250"/>
      <c r="D30" s="251" t="s">
        <v>2690</v>
      </c>
      <c r="E30" s="235"/>
      <c r="F30" s="235"/>
      <c r="G30" s="235"/>
      <c r="H30" s="235"/>
      <c r="I30" s="235"/>
      <c r="J30" s="235"/>
      <c r="K30" s="235"/>
      <c r="L30" s="235"/>
      <c r="M30" s="235"/>
      <c r="N30" s="235"/>
      <c r="O30" s="235"/>
      <c r="P30" s="235"/>
      <c r="Q30" s="235"/>
      <c r="R30" s="235"/>
      <c r="S30" s="235"/>
      <c r="T30" s="235"/>
      <c r="U30" s="235"/>
      <c r="V30" s="235"/>
      <c r="W30" s="235"/>
      <c r="X30" s="235"/>
      <c r="Y30" s="235"/>
      <c r="Z30" s="235"/>
      <c r="AA30" s="238" t="s">
        <v>236</v>
      </c>
      <c r="AB30" s="156" t="s">
        <v>237</v>
      </c>
      <c r="AC30" s="156" t="str">
        <f>IF($D$42&lt;&gt;"",$D$42,"")</f>
        <v/>
      </c>
      <c r="AD30" s="156" t="s">
        <v>172</v>
      </c>
      <c r="AE30" s="156" t="s">
        <v>212</v>
      </c>
      <c r="AF30" s="156" t="s">
        <v>174</v>
      </c>
      <c r="AG30" s="156" t="s">
        <v>174</v>
      </c>
      <c r="AH30" s="156" t="s">
        <v>174</v>
      </c>
      <c r="AI30" s="156" t="s">
        <v>174</v>
      </c>
      <c r="AJ30" s="156" t="s">
        <v>174</v>
      </c>
      <c r="AK30" s="156" t="s">
        <v>174</v>
      </c>
      <c r="AL30" s="156" t="s">
        <v>202</v>
      </c>
    </row>
    <row r="31" spans="1:38" ht="12.75" customHeight="1">
      <c r="B31" s="235" t="s">
        <v>214</v>
      </c>
      <c r="C31" s="250"/>
      <c r="D31" s="242" t="s">
        <v>2691</v>
      </c>
      <c r="E31" s="235"/>
      <c r="F31" s="235"/>
      <c r="G31" s="235"/>
      <c r="H31" s="235"/>
      <c r="I31" s="235"/>
      <c r="J31" s="235"/>
      <c r="K31" s="235"/>
      <c r="L31" s="235"/>
      <c r="M31" s="235"/>
      <c r="N31" s="235"/>
      <c r="O31" s="235"/>
      <c r="P31" s="235"/>
      <c r="Q31" s="235"/>
      <c r="R31" s="235"/>
      <c r="S31" s="235"/>
      <c r="T31" s="235"/>
      <c r="U31" s="235"/>
      <c r="V31" s="235"/>
      <c r="W31" s="235"/>
      <c r="X31" s="235"/>
      <c r="Y31" s="235"/>
      <c r="Z31" s="235"/>
      <c r="AA31" s="238" t="s">
        <v>238</v>
      </c>
      <c r="AB31" s="156" t="s">
        <v>239</v>
      </c>
      <c r="AC31" s="156" t="str">
        <f>IF($D$46&lt;&gt;"",$D$46,"")</f>
        <v/>
      </c>
      <c r="AD31" s="156" t="s">
        <v>172</v>
      </c>
      <c r="AE31" s="156" t="s">
        <v>240</v>
      </c>
      <c r="AF31" s="156" t="s">
        <v>174</v>
      </c>
      <c r="AG31" s="156" t="s">
        <v>174</v>
      </c>
      <c r="AH31" s="156" t="s">
        <v>174</v>
      </c>
      <c r="AI31" s="156" t="s">
        <v>174</v>
      </c>
      <c r="AJ31" s="156" t="s">
        <v>174</v>
      </c>
      <c r="AK31" s="156" t="s">
        <v>174</v>
      </c>
      <c r="AL31" s="156" t="s">
        <v>175</v>
      </c>
    </row>
    <row r="32" spans="1:38" ht="12.75" customHeight="1">
      <c r="B32" s="235" t="s">
        <v>217</v>
      </c>
      <c r="C32" s="250"/>
      <c r="D32" s="242"/>
      <c r="E32" s="235"/>
      <c r="F32" s="235"/>
      <c r="G32" s="235"/>
      <c r="H32" s="235"/>
      <c r="I32" s="235"/>
      <c r="J32" s="235"/>
      <c r="K32" s="235"/>
      <c r="L32" s="235"/>
      <c r="M32" s="235"/>
      <c r="N32" s="235"/>
      <c r="O32" s="235"/>
      <c r="P32" s="235"/>
      <c r="Q32" s="235"/>
      <c r="R32" s="235"/>
      <c r="S32" s="235"/>
      <c r="T32" s="235"/>
      <c r="U32" s="235"/>
      <c r="V32" s="235"/>
      <c r="W32" s="235"/>
      <c r="X32" s="235"/>
      <c r="Y32" s="235"/>
      <c r="Z32" s="235"/>
      <c r="AA32" s="238" t="s">
        <v>241</v>
      </c>
      <c r="AB32" s="156" t="s">
        <v>242</v>
      </c>
      <c r="AC32" s="156" t="e">
        <f>IF(#REF!&lt;&gt;"",#REF!,"")</f>
        <v>#REF!</v>
      </c>
      <c r="AD32" s="156" t="s">
        <v>172</v>
      </c>
      <c r="AE32" s="156" t="s">
        <v>240</v>
      </c>
      <c r="AF32" s="156" t="s">
        <v>174</v>
      </c>
      <c r="AG32" s="156" t="s">
        <v>174</v>
      </c>
      <c r="AH32" s="156" t="s">
        <v>174</v>
      </c>
      <c r="AI32" s="156" t="s">
        <v>174</v>
      </c>
      <c r="AJ32" s="156" t="s">
        <v>174</v>
      </c>
      <c r="AK32" s="156" t="s">
        <v>174</v>
      </c>
      <c r="AL32" s="156" t="s">
        <v>175</v>
      </c>
    </row>
    <row r="33" spans="2:38" ht="12.75" customHeight="1">
      <c r="B33" s="235" t="s">
        <v>219</v>
      </c>
      <c r="C33" s="250"/>
      <c r="D33" s="242"/>
      <c r="E33" s="235"/>
      <c r="F33" s="235"/>
      <c r="G33" s="235"/>
      <c r="H33" s="235"/>
      <c r="I33" s="235"/>
      <c r="J33" s="235"/>
      <c r="K33" s="235"/>
      <c r="L33" s="235"/>
      <c r="M33" s="235"/>
      <c r="N33" s="235"/>
      <c r="O33" s="235"/>
      <c r="P33" s="235"/>
      <c r="Q33" s="235"/>
      <c r="R33" s="235"/>
      <c r="S33" s="235"/>
      <c r="T33" s="235"/>
      <c r="U33" s="235"/>
      <c r="V33" s="235"/>
      <c r="W33" s="235"/>
      <c r="X33" s="235"/>
      <c r="Y33" s="235"/>
      <c r="Z33" s="235"/>
      <c r="AA33" s="238" t="s">
        <v>243</v>
      </c>
      <c r="AB33" s="156" t="s">
        <v>244</v>
      </c>
      <c r="AC33" s="156" t="str">
        <f>IF($D$47&lt;&gt;"",$D$47,"")</f>
        <v/>
      </c>
      <c r="AD33" s="156" t="s">
        <v>172</v>
      </c>
      <c r="AE33" s="156" t="s">
        <v>240</v>
      </c>
      <c r="AF33" s="156" t="s">
        <v>174</v>
      </c>
      <c r="AG33" s="156" t="s">
        <v>174</v>
      </c>
      <c r="AH33" s="156" t="s">
        <v>174</v>
      </c>
      <c r="AI33" s="156" t="s">
        <v>174</v>
      </c>
      <c r="AJ33" s="156" t="s">
        <v>174</v>
      </c>
      <c r="AK33" s="156" t="s">
        <v>174</v>
      </c>
      <c r="AL33" s="156" t="s">
        <v>175</v>
      </c>
    </row>
    <row r="34" spans="2:38" ht="12.75" customHeight="1">
      <c r="B34" s="239" t="s">
        <v>221</v>
      </c>
      <c r="C34" s="250"/>
      <c r="D34" s="242" t="s">
        <v>2680</v>
      </c>
      <c r="E34" s="235"/>
      <c r="F34" s="235"/>
      <c r="G34" s="235"/>
      <c r="H34" s="235"/>
      <c r="I34" s="235"/>
      <c r="J34" s="235"/>
      <c r="K34" s="235"/>
      <c r="L34" s="235"/>
      <c r="M34" s="235"/>
      <c r="N34" s="235"/>
      <c r="O34" s="235"/>
      <c r="P34" s="235"/>
      <c r="Q34" s="235"/>
      <c r="R34" s="235"/>
      <c r="S34" s="235"/>
      <c r="T34" s="235"/>
      <c r="U34" s="235"/>
      <c r="V34" s="235"/>
      <c r="W34" s="235"/>
      <c r="X34" s="235"/>
      <c r="Y34" s="235"/>
      <c r="Z34" s="235"/>
      <c r="AA34" s="238" t="s">
        <v>245</v>
      </c>
      <c r="AB34" s="156" t="s">
        <v>221</v>
      </c>
      <c r="AC34" s="156" t="str">
        <f>IF($D$48&lt;&gt;"",$D$48,"")</f>
        <v>Houston</v>
      </c>
      <c r="AD34" s="156" t="s">
        <v>172</v>
      </c>
      <c r="AE34" s="156" t="s">
        <v>240</v>
      </c>
      <c r="AF34" s="156" t="s">
        <v>174</v>
      </c>
      <c r="AG34" s="156" t="s">
        <v>174</v>
      </c>
      <c r="AH34" s="156" t="s">
        <v>174</v>
      </c>
      <c r="AI34" s="156" t="s">
        <v>174</v>
      </c>
      <c r="AJ34" s="156" t="s">
        <v>174</v>
      </c>
      <c r="AK34" s="156" t="s">
        <v>174</v>
      </c>
      <c r="AL34" s="156" t="s">
        <v>175</v>
      </c>
    </row>
    <row r="35" spans="2:38" ht="12.75" customHeight="1">
      <c r="B35" s="239" t="s">
        <v>193</v>
      </c>
      <c r="C35" s="250"/>
      <c r="D35" s="242" t="s">
        <v>2681</v>
      </c>
      <c r="E35" s="235"/>
      <c r="F35" s="235"/>
      <c r="G35" s="235"/>
      <c r="H35" s="235"/>
      <c r="I35" s="235"/>
      <c r="J35" s="235"/>
      <c r="K35" s="235"/>
      <c r="L35" s="235"/>
      <c r="M35" s="235"/>
      <c r="N35" s="235"/>
      <c r="O35" s="235"/>
      <c r="P35" s="235"/>
      <c r="Q35" s="235"/>
      <c r="R35" s="235"/>
      <c r="S35" s="235"/>
      <c r="T35" s="235"/>
      <c r="U35" s="235"/>
      <c r="V35" s="235"/>
      <c r="W35" s="235"/>
      <c r="X35" s="235"/>
      <c r="Y35" s="235"/>
      <c r="Z35" s="235"/>
      <c r="AA35" s="238" t="s">
        <v>246</v>
      </c>
      <c r="AB35" s="156" t="s">
        <v>193</v>
      </c>
      <c r="AC35" s="156" t="str">
        <f>IF($D$49&lt;&gt;"",$D$49,"")</f>
        <v>Texas</v>
      </c>
      <c r="AD35" s="156" t="s">
        <v>172</v>
      </c>
      <c r="AE35" s="156" t="s">
        <v>240</v>
      </c>
      <c r="AF35" s="156" t="s">
        <v>174</v>
      </c>
      <c r="AG35" s="156" t="s">
        <v>174</v>
      </c>
      <c r="AH35" s="156" t="s">
        <v>174</v>
      </c>
      <c r="AI35" s="156" t="s">
        <v>174</v>
      </c>
      <c r="AJ35" s="156" t="s">
        <v>174</v>
      </c>
      <c r="AK35" s="156" t="s">
        <v>174</v>
      </c>
      <c r="AL35" s="156" t="s">
        <v>175</v>
      </c>
    </row>
    <row r="36" spans="2:38" ht="12.75" customHeight="1">
      <c r="B36" s="239" t="s">
        <v>224</v>
      </c>
      <c r="C36" s="250"/>
      <c r="D36" s="242">
        <v>77204</v>
      </c>
      <c r="E36" s="235"/>
      <c r="F36" s="235"/>
      <c r="G36" s="235"/>
      <c r="H36" s="235"/>
      <c r="I36" s="235"/>
      <c r="J36" s="235"/>
      <c r="K36" s="235"/>
      <c r="L36" s="235"/>
      <c r="M36" s="235"/>
      <c r="N36" s="235"/>
      <c r="O36" s="235"/>
      <c r="P36" s="235"/>
      <c r="Q36" s="235"/>
      <c r="R36" s="235"/>
      <c r="S36" s="235"/>
      <c r="T36" s="235"/>
      <c r="U36" s="235"/>
      <c r="V36" s="235"/>
      <c r="W36" s="235"/>
      <c r="X36" s="235"/>
      <c r="Y36" s="235"/>
      <c r="Z36" s="235"/>
      <c r="AA36" s="238" t="s">
        <v>247</v>
      </c>
      <c r="AB36" s="156" t="s">
        <v>224</v>
      </c>
      <c r="AC36" s="156" t="e">
        <f>IF(#REF!&lt;&gt;"",#REF!,"")</f>
        <v>#REF!</v>
      </c>
      <c r="AD36" s="156" t="s">
        <v>172</v>
      </c>
      <c r="AE36" s="156" t="s">
        <v>240</v>
      </c>
      <c r="AF36" s="156" t="s">
        <v>174</v>
      </c>
      <c r="AG36" s="156" t="s">
        <v>174</v>
      </c>
      <c r="AH36" s="156" t="s">
        <v>174</v>
      </c>
      <c r="AI36" s="156" t="s">
        <v>174</v>
      </c>
      <c r="AJ36" s="156" t="s">
        <v>174</v>
      </c>
      <c r="AK36" s="156" t="s">
        <v>174</v>
      </c>
      <c r="AL36" s="156" t="s">
        <v>196</v>
      </c>
    </row>
    <row r="37" spans="2:38" ht="12.75" customHeight="1">
      <c r="B37" s="239" t="s">
        <v>198</v>
      </c>
      <c r="C37" s="250"/>
      <c r="D37" s="251" t="s">
        <v>2685</v>
      </c>
      <c r="E37" s="235"/>
      <c r="F37" s="235"/>
      <c r="G37" s="235"/>
      <c r="H37" s="235"/>
      <c r="I37" s="235"/>
      <c r="J37" s="235"/>
      <c r="K37" s="235"/>
      <c r="L37" s="235"/>
      <c r="M37" s="235"/>
      <c r="N37" s="235"/>
      <c r="O37" s="235"/>
      <c r="P37" s="235"/>
      <c r="Q37" s="235"/>
      <c r="R37" s="235"/>
      <c r="S37" s="235"/>
      <c r="T37" s="235"/>
      <c r="U37" s="235"/>
      <c r="V37" s="235"/>
      <c r="W37" s="235"/>
      <c r="X37" s="235"/>
      <c r="Y37" s="235"/>
      <c r="Z37" s="235"/>
      <c r="AA37" s="238" t="s">
        <v>248</v>
      </c>
      <c r="AB37" s="156" t="s">
        <v>198</v>
      </c>
      <c r="AC37" s="156" t="str">
        <f>IF($D$50&lt;&gt;"",$D$50,"")</f>
        <v>77204-2023</v>
      </c>
      <c r="AD37" s="156" t="s">
        <v>172</v>
      </c>
      <c r="AE37" s="156" t="s">
        <v>240</v>
      </c>
      <c r="AF37" s="156" t="s">
        <v>174</v>
      </c>
      <c r="AG37" s="156" t="s">
        <v>174</v>
      </c>
      <c r="AH37" s="156" t="s">
        <v>174</v>
      </c>
      <c r="AI37" s="156" t="s">
        <v>174</v>
      </c>
      <c r="AJ37" s="156" t="s">
        <v>174</v>
      </c>
      <c r="AK37" s="156" t="s">
        <v>174</v>
      </c>
      <c r="AL37" s="156" t="s">
        <v>175</v>
      </c>
    </row>
    <row r="38" spans="2:38" ht="12.75" customHeight="1">
      <c r="B38" s="235" t="s">
        <v>228</v>
      </c>
      <c r="C38" s="250"/>
      <c r="D38" s="359">
        <v>713</v>
      </c>
      <c r="E38" s="235"/>
      <c r="F38" s="235"/>
      <c r="G38" s="235"/>
      <c r="H38" s="235"/>
      <c r="I38" s="235"/>
      <c r="J38" s="235"/>
      <c r="K38" s="235"/>
      <c r="L38" s="235"/>
      <c r="M38" s="235"/>
      <c r="N38" s="235"/>
      <c r="O38" s="235"/>
      <c r="P38" s="235"/>
      <c r="Q38" s="235"/>
      <c r="R38" s="235"/>
      <c r="S38" s="235"/>
      <c r="T38" s="235"/>
      <c r="U38" s="235"/>
      <c r="V38" s="235"/>
      <c r="W38" s="235"/>
      <c r="X38" s="235"/>
      <c r="Y38" s="235"/>
      <c r="Z38" s="235"/>
      <c r="AA38" s="238" t="s">
        <v>249</v>
      </c>
      <c r="AB38" s="156" t="s">
        <v>250</v>
      </c>
      <c r="AC38" s="156">
        <f>IF($D$52&lt;&gt;"",$D$52,"")</f>
        <v>713</v>
      </c>
      <c r="AD38" s="156" t="s">
        <v>172</v>
      </c>
      <c r="AE38" s="156" t="s">
        <v>240</v>
      </c>
      <c r="AF38" s="156" t="s">
        <v>174</v>
      </c>
      <c r="AG38" s="156" t="s">
        <v>174</v>
      </c>
      <c r="AH38" s="156" t="s">
        <v>174</v>
      </c>
      <c r="AI38" s="156" t="s">
        <v>174</v>
      </c>
      <c r="AJ38" s="156" t="s">
        <v>174</v>
      </c>
      <c r="AK38" s="156" t="s">
        <v>174</v>
      </c>
      <c r="AL38" s="156" t="s">
        <v>196</v>
      </c>
    </row>
    <row r="39" spans="2:38" ht="12.75" customHeight="1">
      <c r="B39" s="235" t="s">
        <v>230</v>
      </c>
      <c r="C39" s="250"/>
      <c r="D39" s="251" t="s">
        <v>2713</v>
      </c>
      <c r="E39" s="235"/>
      <c r="F39" s="235"/>
      <c r="G39" s="235"/>
      <c r="H39" s="235"/>
      <c r="I39" s="235"/>
      <c r="J39" s="235"/>
      <c r="K39" s="235"/>
      <c r="L39" s="235"/>
      <c r="M39" s="235"/>
      <c r="N39" s="235"/>
      <c r="O39" s="235"/>
      <c r="P39" s="235"/>
      <c r="Q39" s="235"/>
      <c r="R39" s="235"/>
      <c r="S39" s="235"/>
      <c r="T39" s="235"/>
      <c r="U39" s="235"/>
      <c r="V39" s="235"/>
      <c r="W39" s="235"/>
      <c r="X39" s="235"/>
      <c r="Y39" s="235"/>
      <c r="Z39" s="235"/>
      <c r="AA39" s="238" t="s">
        <v>251</v>
      </c>
      <c r="AB39" s="156" t="s">
        <v>252</v>
      </c>
      <c r="AC39" s="156" t="str">
        <f>IF($D$53&lt;&gt;"",$D$53,"")</f>
        <v>713-743-1010</v>
      </c>
      <c r="AD39" s="156" t="s">
        <v>172</v>
      </c>
      <c r="AE39" s="156" t="s">
        <v>240</v>
      </c>
      <c r="AF39" s="156" t="s">
        <v>174</v>
      </c>
      <c r="AG39" s="156" t="s">
        <v>174</v>
      </c>
      <c r="AH39" s="156" t="s">
        <v>174</v>
      </c>
      <c r="AI39" s="156" t="s">
        <v>174</v>
      </c>
      <c r="AJ39" s="156" t="s">
        <v>174</v>
      </c>
      <c r="AK39" s="156" t="s">
        <v>174</v>
      </c>
      <c r="AL39" s="156" t="s">
        <v>196</v>
      </c>
    </row>
    <row r="40" spans="2:38" ht="12.75" customHeight="1">
      <c r="B40" s="235" t="s">
        <v>232</v>
      </c>
      <c r="C40" s="250"/>
      <c r="D40" s="251"/>
      <c r="E40" s="235"/>
      <c r="F40" s="235"/>
      <c r="G40" s="235"/>
      <c r="H40" s="235"/>
      <c r="I40" s="235"/>
      <c r="J40" s="235"/>
      <c r="K40" s="235"/>
      <c r="L40" s="235"/>
      <c r="M40" s="235"/>
      <c r="N40" s="235"/>
      <c r="O40" s="235"/>
      <c r="P40" s="235"/>
      <c r="Q40" s="235"/>
      <c r="R40" s="235"/>
      <c r="S40" s="235"/>
      <c r="T40" s="235"/>
      <c r="U40" s="235"/>
      <c r="V40" s="235"/>
      <c r="W40" s="235"/>
      <c r="X40" s="235"/>
      <c r="Y40" s="235"/>
      <c r="Z40" s="235"/>
      <c r="AA40" s="238" t="s">
        <v>253</v>
      </c>
      <c r="AB40" s="156" t="s">
        <v>254</v>
      </c>
      <c r="AC40" s="156" t="str">
        <f>IF($D$54&lt;&gt;"",$D$54,"")</f>
        <v>Option 4</v>
      </c>
      <c r="AD40" s="156" t="s">
        <v>172</v>
      </c>
      <c r="AE40" s="156" t="s">
        <v>240</v>
      </c>
      <c r="AF40" s="156" t="s">
        <v>174</v>
      </c>
      <c r="AG40" s="156" t="s">
        <v>174</v>
      </c>
      <c r="AH40" s="156" t="s">
        <v>174</v>
      </c>
      <c r="AI40" s="156" t="s">
        <v>174</v>
      </c>
      <c r="AJ40" s="156" t="s">
        <v>174</v>
      </c>
      <c r="AK40" s="156" t="s">
        <v>174</v>
      </c>
      <c r="AL40" s="156" t="s">
        <v>196</v>
      </c>
    </row>
    <row r="41" spans="2:38" ht="12.75" customHeight="1">
      <c r="B41" s="235" t="s">
        <v>235</v>
      </c>
      <c r="C41" s="250"/>
      <c r="D41" s="360" t="s">
        <v>2714</v>
      </c>
      <c r="E41" s="235"/>
      <c r="F41" s="235"/>
      <c r="G41" s="235"/>
      <c r="H41" s="235"/>
      <c r="I41" s="235"/>
      <c r="J41" s="235"/>
      <c r="K41" s="235"/>
      <c r="L41" s="235"/>
      <c r="M41" s="235"/>
      <c r="N41" s="235"/>
      <c r="O41" s="235"/>
      <c r="P41" s="235"/>
      <c r="Q41" s="235"/>
      <c r="R41" s="235"/>
      <c r="S41" s="235"/>
      <c r="T41" s="235"/>
      <c r="U41" s="235"/>
      <c r="V41" s="235"/>
      <c r="W41" s="235"/>
      <c r="X41" s="235"/>
      <c r="Y41" s="235"/>
      <c r="Z41" s="235"/>
      <c r="AA41" s="238" t="s">
        <v>255</v>
      </c>
      <c r="AB41" s="156" t="s">
        <v>256</v>
      </c>
      <c r="AC41" s="156" t="str">
        <f>IF($D$55&lt;&gt;"",$D$55,"")</f>
        <v/>
      </c>
      <c r="AD41" s="156" t="s">
        <v>172</v>
      </c>
      <c r="AE41" s="156" t="s">
        <v>240</v>
      </c>
      <c r="AF41" s="156" t="s">
        <v>174</v>
      </c>
      <c r="AG41" s="156" t="s">
        <v>174</v>
      </c>
      <c r="AH41" s="156" t="s">
        <v>174</v>
      </c>
      <c r="AI41" s="156" t="s">
        <v>174</v>
      </c>
      <c r="AJ41" s="156" t="s">
        <v>174</v>
      </c>
      <c r="AK41" s="156" t="s">
        <v>174</v>
      </c>
      <c r="AL41" s="156" t="s">
        <v>196</v>
      </c>
    </row>
    <row r="42" spans="2:38" ht="12.75" customHeight="1">
      <c r="B42" s="235" t="s">
        <v>237</v>
      </c>
      <c r="C42" s="250"/>
      <c r="D42" s="308"/>
      <c r="E42" s="235"/>
      <c r="F42" s="235"/>
      <c r="G42" s="235"/>
      <c r="H42" s="235"/>
      <c r="I42" s="235"/>
      <c r="J42" s="235"/>
      <c r="K42" s="235"/>
      <c r="L42" s="235"/>
      <c r="M42" s="235"/>
      <c r="N42" s="235"/>
      <c r="O42" s="235"/>
      <c r="P42" s="235"/>
      <c r="Q42" s="235"/>
      <c r="R42" s="235"/>
      <c r="S42" s="235"/>
      <c r="T42" s="235"/>
      <c r="U42" s="235"/>
      <c r="V42" s="235"/>
      <c r="W42" s="235"/>
      <c r="X42" s="235"/>
      <c r="Y42" s="235"/>
      <c r="Z42" s="235"/>
      <c r="AA42" s="238" t="s">
        <v>257</v>
      </c>
      <c r="AB42" s="156" t="s">
        <v>258</v>
      </c>
      <c r="AC42" s="156" t="str">
        <f>IF($D$56&lt;&gt;"",$D$56,"")</f>
        <v/>
      </c>
      <c r="AD42" s="156" t="s">
        <v>172</v>
      </c>
      <c r="AE42" s="156" t="s">
        <v>240</v>
      </c>
      <c r="AF42" s="156" t="s">
        <v>174</v>
      </c>
      <c r="AG42" s="156" t="s">
        <v>174</v>
      </c>
      <c r="AH42" s="156" t="s">
        <v>174</v>
      </c>
      <c r="AI42" s="156" t="s">
        <v>174</v>
      </c>
      <c r="AJ42" s="156" t="s">
        <v>174</v>
      </c>
      <c r="AK42" s="156" t="s">
        <v>174</v>
      </c>
      <c r="AL42" s="156" t="s">
        <v>196</v>
      </c>
    </row>
    <row r="43" spans="2:38" ht="12.6" customHeight="1">
      <c r="B43" s="235"/>
      <c r="C43" s="250"/>
      <c r="D43" s="307"/>
      <c r="E43" s="235"/>
      <c r="F43" s="235"/>
      <c r="G43" s="235"/>
      <c r="H43" s="235"/>
      <c r="I43" s="235"/>
      <c r="J43" s="235"/>
      <c r="K43" s="235"/>
      <c r="L43" s="235"/>
      <c r="M43" s="235"/>
      <c r="N43" s="235"/>
      <c r="O43" s="235"/>
      <c r="P43" s="235"/>
      <c r="Q43" s="235"/>
      <c r="R43" s="235"/>
      <c r="S43" s="235"/>
      <c r="T43" s="235"/>
      <c r="U43" s="235"/>
      <c r="V43" s="235"/>
      <c r="W43" s="235"/>
      <c r="X43" s="235"/>
      <c r="Y43" s="235"/>
      <c r="Z43" s="235"/>
      <c r="AA43" s="238" t="s">
        <v>259</v>
      </c>
      <c r="AB43" s="156" t="s">
        <v>260</v>
      </c>
      <c r="AC43" s="156" t="str">
        <f>IF($D$57&lt;&gt;"",$D$57,"")</f>
        <v/>
      </c>
      <c r="AD43" s="156" t="s">
        <v>172</v>
      </c>
      <c r="AE43" s="156" t="s">
        <v>240</v>
      </c>
      <c r="AF43" s="156" t="s">
        <v>174</v>
      </c>
      <c r="AG43" s="156" t="s">
        <v>174</v>
      </c>
      <c r="AH43" s="156" t="s">
        <v>174</v>
      </c>
      <c r="AI43" s="156" t="s">
        <v>174</v>
      </c>
      <c r="AJ43" s="156" t="s">
        <v>174</v>
      </c>
      <c r="AK43" s="156" t="s">
        <v>174</v>
      </c>
      <c r="AL43" s="156" t="s">
        <v>196</v>
      </c>
    </row>
    <row r="44" spans="2:38" ht="12.6" customHeight="1">
      <c r="B44" s="241" t="s">
        <v>240</v>
      </c>
      <c r="C44" s="250"/>
      <c r="D44" s="160"/>
      <c r="E44" s="235"/>
      <c r="F44" s="235"/>
      <c r="G44" s="235"/>
      <c r="H44" s="235"/>
      <c r="I44" s="235"/>
      <c r="J44" s="235"/>
      <c r="K44" s="235"/>
      <c r="L44" s="235"/>
      <c r="M44" s="235"/>
      <c r="N44" s="235"/>
      <c r="O44" s="235"/>
      <c r="P44" s="235"/>
      <c r="Q44" s="235"/>
      <c r="R44" s="235"/>
      <c r="S44" s="235"/>
      <c r="T44" s="235"/>
      <c r="U44" s="235"/>
      <c r="V44" s="235"/>
      <c r="W44" s="235"/>
      <c r="X44" s="235"/>
      <c r="Y44" s="235"/>
      <c r="Z44" s="235"/>
      <c r="AA44" s="238" t="s">
        <v>261</v>
      </c>
      <c r="AB44" s="156" t="s">
        <v>2645</v>
      </c>
      <c r="AC44" s="156" t="str">
        <f>IF($D$58&lt;&gt;"",$D$58,"")</f>
        <v>admissions@uh.edu</v>
      </c>
      <c r="AE44" s="156" t="s">
        <v>240</v>
      </c>
      <c r="AL44" s="156" t="s">
        <v>202</v>
      </c>
    </row>
    <row r="45" spans="2:38" ht="12.75" customHeight="1">
      <c r="B45" s="235" t="s">
        <v>262</v>
      </c>
      <c r="C45" s="250"/>
      <c r="D45" s="156" t="s">
        <v>2692</v>
      </c>
      <c r="E45" s="235"/>
      <c r="F45" s="235"/>
      <c r="G45" s="235"/>
      <c r="H45" s="235"/>
      <c r="I45" s="235"/>
      <c r="J45" s="235"/>
      <c r="K45" s="235"/>
      <c r="L45" s="235"/>
      <c r="M45" s="235"/>
      <c r="N45" s="235"/>
      <c r="O45" s="235"/>
      <c r="P45" s="235"/>
      <c r="Q45" s="235"/>
      <c r="R45" s="235"/>
      <c r="S45" s="235"/>
      <c r="T45" s="235"/>
      <c r="U45" s="235"/>
      <c r="V45" s="235"/>
      <c r="W45" s="235"/>
      <c r="X45" s="235"/>
      <c r="Y45" s="235"/>
      <c r="Z45" s="235"/>
      <c r="AA45" s="238" t="s">
        <v>263</v>
      </c>
      <c r="AB45" s="156" t="s">
        <v>264</v>
      </c>
      <c r="AC45" s="156" t="str">
        <f>IF($B$60&lt;&gt;"",$B$60,"")</f>
        <v>https://www.uh.edu/undergraduate-admissions/apply/</v>
      </c>
      <c r="AE45" s="156" t="s">
        <v>240</v>
      </c>
      <c r="AL45" s="156" t="s">
        <v>207</v>
      </c>
    </row>
    <row r="46" spans="2:38" ht="12.75" customHeight="1">
      <c r="B46" s="246" t="s">
        <v>242</v>
      </c>
      <c r="C46" s="250"/>
      <c r="D46" s="251"/>
      <c r="E46" s="235"/>
      <c r="F46" s="235"/>
      <c r="G46" s="235"/>
      <c r="H46" s="235"/>
      <c r="I46" s="235"/>
      <c r="J46" s="235"/>
      <c r="K46" s="235"/>
      <c r="L46" s="235"/>
      <c r="M46" s="235"/>
      <c r="N46" s="235"/>
      <c r="O46" s="235"/>
      <c r="P46" s="235"/>
      <c r="Q46" s="235"/>
      <c r="R46" s="235"/>
      <c r="S46" s="235"/>
      <c r="T46" s="235"/>
      <c r="U46" s="235"/>
      <c r="V46" s="235"/>
      <c r="W46" s="235"/>
      <c r="X46" s="235"/>
      <c r="Y46" s="235"/>
      <c r="Z46" s="235"/>
      <c r="AA46" s="238" t="s">
        <v>265</v>
      </c>
      <c r="AB46" s="156" t="s">
        <v>266</v>
      </c>
      <c r="AC46" s="156" t="str">
        <f>IF($B$62&lt;&gt;"",$B$62,"")</f>
        <v/>
      </c>
      <c r="AD46" s="156" t="s">
        <v>172</v>
      </c>
      <c r="AE46" s="156" t="s">
        <v>240</v>
      </c>
      <c r="AF46" s="156" t="s">
        <v>174</v>
      </c>
      <c r="AG46" s="156" t="s">
        <v>174</v>
      </c>
      <c r="AH46" s="156" t="s">
        <v>174</v>
      </c>
      <c r="AI46" s="156" t="s">
        <v>174</v>
      </c>
      <c r="AJ46" s="156" t="s">
        <v>174</v>
      </c>
      <c r="AK46" s="156" t="s">
        <v>174</v>
      </c>
      <c r="AL46" s="156" t="s">
        <v>175</v>
      </c>
    </row>
    <row r="47" spans="2:38" ht="12.75" customHeight="1">
      <c r="B47" s="246" t="s">
        <v>244</v>
      </c>
      <c r="C47" s="250"/>
      <c r="D47" s="251"/>
      <c r="E47" s="235"/>
      <c r="F47" s="235"/>
      <c r="G47" s="235"/>
      <c r="H47" s="235"/>
      <c r="I47" s="235"/>
      <c r="J47" s="235"/>
      <c r="K47" s="235"/>
      <c r="L47" s="235"/>
      <c r="M47" s="235"/>
      <c r="N47" s="235"/>
      <c r="O47" s="235"/>
      <c r="P47" s="235"/>
      <c r="Q47" s="235"/>
      <c r="R47" s="235"/>
      <c r="S47" s="235"/>
      <c r="T47" s="235"/>
      <c r="U47" s="235"/>
      <c r="V47" s="235"/>
      <c r="W47" s="235"/>
      <c r="X47" s="235"/>
      <c r="Y47" s="235"/>
      <c r="Z47" s="235"/>
      <c r="AA47" s="156" t="s">
        <v>267</v>
      </c>
      <c r="AB47" s="156" t="s">
        <v>268</v>
      </c>
      <c r="AC47" s="156" t="str">
        <f>IF($A$66&lt;&gt;"",$B$66,IF($A$67&lt;&gt;"",$B$67,IF($A$68&lt;&gt;"",$B$68,"")))</f>
        <v>Public</v>
      </c>
      <c r="AD47" s="156" t="s">
        <v>172</v>
      </c>
      <c r="AE47" s="156" t="s">
        <v>269</v>
      </c>
      <c r="AF47" s="156" t="s">
        <v>174</v>
      </c>
      <c r="AG47" s="156" t="s">
        <v>174</v>
      </c>
      <c r="AH47" s="156" t="s">
        <v>174</v>
      </c>
      <c r="AI47" s="156" t="s">
        <v>174</v>
      </c>
      <c r="AJ47" s="156" t="s">
        <v>174</v>
      </c>
      <c r="AK47" s="156" t="s">
        <v>174</v>
      </c>
      <c r="AL47" s="156" t="s">
        <v>175</v>
      </c>
    </row>
    <row r="48" spans="2:38" ht="12.75" customHeight="1">
      <c r="B48" s="246" t="s">
        <v>221</v>
      </c>
      <c r="C48" s="250"/>
      <c r="D48" s="251" t="s">
        <v>2680</v>
      </c>
      <c r="E48" s="235"/>
      <c r="F48" s="235"/>
      <c r="G48" s="235"/>
      <c r="H48" s="235"/>
      <c r="I48" s="235"/>
      <c r="J48" s="235"/>
      <c r="K48" s="235"/>
      <c r="L48" s="235"/>
      <c r="M48" s="235"/>
      <c r="N48" s="235"/>
      <c r="O48" s="235"/>
      <c r="P48" s="235"/>
      <c r="Q48" s="235"/>
      <c r="R48" s="235"/>
      <c r="S48" s="235"/>
      <c r="T48" s="235"/>
      <c r="U48" s="235"/>
      <c r="V48" s="235"/>
      <c r="W48" s="235"/>
      <c r="X48" s="235"/>
      <c r="Y48" s="235"/>
      <c r="Z48" s="235"/>
      <c r="AA48" s="156" t="s">
        <v>270</v>
      </c>
      <c r="AB48" s="156" t="s">
        <v>271</v>
      </c>
      <c r="AC48" s="156" t="str">
        <f>IF($A$72&lt;&gt;"",$B$72,IF($A$73&lt;&gt;"",$B$73,IF($A$74&lt;&gt;"",$B$74,"")))</f>
        <v>Coeducational college</v>
      </c>
      <c r="AD48" s="156" t="s">
        <v>172</v>
      </c>
      <c r="AE48" s="156" t="s">
        <v>272</v>
      </c>
      <c r="AF48" s="156" t="s">
        <v>174</v>
      </c>
      <c r="AG48" s="156" t="s">
        <v>174</v>
      </c>
      <c r="AH48" s="156" t="s">
        <v>174</v>
      </c>
      <c r="AI48" s="156" t="s">
        <v>174</v>
      </c>
      <c r="AJ48" s="156" t="s">
        <v>174</v>
      </c>
      <c r="AK48" s="156" t="s">
        <v>174</v>
      </c>
      <c r="AL48" s="156" t="s">
        <v>175</v>
      </c>
    </row>
    <row r="49" spans="1:38" ht="12.75" customHeight="1">
      <c r="B49" s="246" t="s">
        <v>193</v>
      </c>
      <c r="C49" s="250"/>
      <c r="D49" s="251" t="s">
        <v>2681</v>
      </c>
      <c r="E49" s="235"/>
      <c r="F49" s="235"/>
      <c r="G49" s="235"/>
      <c r="H49" s="235"/>
      <c r="I49" s="235"/>
      <c r="J49" s="235"/>
      <c r="K49" s="235"/>
      <c r="L49" s="235"/>
      <c r="M49" s="235"/>
      <c r="N49" s="235"/>
      <c r="O49" s="235"/>
      <c r="P49" s="235"/>
      <c r="Q49" s="235"/>
      <c r="R49" s="235"/>
      <c r="S49" s="235"/>
      <c r="T49" s="235"/>
      <c r="U49" s="235"/>
      <c r="V49" s="235"/>
      <c r="W49" s="235"/>
      <c r="X49" s="235"/>
      <c r="Y49" s="235"/>
      <c r="Z49" s="235"/>
      <c r="AA49" s="156" t="s">
        <v>273</v>
      </c>
      <c r="AB49" s="156" t="s">
        <v>274</v>
      </c>
      <c r="AC49" s="156" t="str">
        <f>IF($A$78&lt;&gt;"",$B$78,IF($A$79&lt;&gt;"",$B$79,IF($A$80&lt;&gt;"",$B$80,IF($A$81&lt;&gt;"",$B$81,IF($A$82&lt;&gt;"",$B$82,IF($A$83&lt;&gt;"",$B$83,IF($A$86&lt;&gt;"",$B$86,"")))))))</f>
        <v>Semester</v>
      </c>
      <c r="AD49" s="156" t="s">
        <v>172</v>
      </c>
      <c r="AE49" s="156" t="s">
        <v>275</v>
      </c>
      <c r="AF49" s="156" t="s">
        <v>174</v>
      </c>
      <c r="AG49" s="156" t="s">
        <v>174</v>
      </c>
      <c r="AH49" s="156" t="s">
        <v>174</v>
      </c>
      <c r="AI49" s="156" t="s">
        <v>174</v>
      </c>
      <c r="AJ49" s="156" t="s">
        <v>174</v>
      </c>
      <c r="AK49" s="156" t="s">
        <v>174</v>
      </c>
      <c r="AL49" s="156" t="s">
        <v>175</v>
      </c>
    </row>
    <row r="50" spans="1:38" ht="12.75" customHeight="1">
      <c r="B50" s="235" t="s">
        <v>224</v>
      </c>
      <c r="C50" s="250"/>
      <c r="D50" s="251" t="s">
        <v>2693</v>
      </c>
      <c r="E50" s="235"/>
      <c r="F50" s="235"/>
      <c r="G50" s="235"/>
      <c r="H50" s="235"/>
      <c r="I50" s="235"/>
      <c r="J50" s="235"/>
      <c r="K50" s="235"/>
      <c r="L50" s="235"/>
      <c r="M50" s="235"/>
      <c r="N50" s="235"/>
      <c r="O50" s="235"/>
      <c r="P50" s="235"/>
      <c r="Q50" s="235"/>
      <c r="R50" s="235"/>
      <c r="S50" s="235"/>
      <c r="T50" s="235"/>
      <c r="U50" s="235"/>
      <c r="V50" s="235"/>
      <c r="W50" s="235"/>
      <c r="X50" s="235"/>
      <c r="Y50" s="235"/>
      <c r="Z50" s="235"/>
      <c r="AA50" s="156" t="s">
        <v>276</v>
      </c>
      <c r="AB50" s="156" t="s">
        <v>277</v>
      </c>
      <c r="AC50" s="156" t="str">
        <f>IF($B$84&lt;&gt;"",$B$84,"")</f>
        <v/>
      </c>
      <c r="AE50" s="156" t="s">
        <v>278</v>
      </c>
      <c r="AL50" s="156" t="s">
        <v>175</v>
      </c>
    </row>
    <row r="51" spans="1:38" ht="12.75" customHeight="1">
      <c r="B51" s="235" t="s">
        <v>198</v>
      </c>
      <c r="C51" s="250"/>
      <c r="D51" s="156" t="s">
        <v>2685</v>
      </c>
      <c r="E51" s="235"/>
      <c r="F51" s="235"/>
      <c r="G51" s="235"/>
      <c r="H51" s="235"/>
      <c r="I51" s="235"/>
      <c r="J51" s="235"/>
      <c r="K51" s="235"/>
      <c r="L51" s="235"/>
      <c r="M51" s="235"/>
      <c r="N51" s="235"/>
      <c r="O51" s="235"/>
      <c r="P51" s="235"/>
      <c r="Q51" s="235"/>
      <c r="R51" s="235"/>
      <c r="S51" s="235"/>
      <c r="T51" s="235"/>
      <c r="U51" s="235"/>
      <c r="V51" s="235"/>
      <c r="W51" s="235"/>
      <c r="X51" s="235"/>
      <c r="Y51" s="235"/>
      <c r="Z51" s="235"/>
      <c r="AA51" s="156" t="s">
        <v>279</v>
      </c>
      <c r="AB51" s="156" t="s">
        <v>280</v>
      </c>
      <c r="AC51" s="156" t="str">
        <f>IF($B$87&lt;&gt;"",$B$87,"")</f>
        <v/>
      </c>
      <c r="AE51" s="156" t="s">
        <v>278</v>
      </c>
      <c r="AL51" s="156" t="s">
        <v>175</v>
      </c>
    </row>
    <row r="52" spans="1:38" ht="12.6" customHeight="1">
      <c r="B52" s="235" t="s">
        <v>250</v>
      </c>
      <c r="C52" s="250"/>
      <c r="D52" s="251">
        <v>713</v>
      </c>
      <c r="E52" s="235"/>
      <c r="F52" s="235"/>
      <c r="G52" s="235"/>
      <c r="H52" s="235"/>
      <c r="I52" s="235"/>
      <c r="J52" s="235"/>
      <c r="K52" s="235"/>
      <c r="L52" s="235"/>
      <c r="M52" s="235"/>
      <c r="N52" s="235"/>
      <c r="O52" s="235"/>
      <c r="P52" s="235"/>
      <c r="Q52" s="235"/>
      <c r="R52" s="235"/>
      <c r="S52" s="235"/>
      <c r="T52" s="235"/>
      <c r="U52" s="235"/>
      <c r="V52" s="235"/>
      <c r="W52" s="235"/>
      <c r="X52" s="235"/>
      <c r="Y52" s="235"/>
      <c r="Z52" s="235"/>
      <c r="AA52" s="156" t="s">
        <v>281</v>
      </c>
      <c r="AB52" s="156" t="s">
        <v>282</v>
      </c>
      <c r="AC52" s="156" t="str">
        <f>IF($A$91&lt;&gt;"",$A$91,"")</f>
        <v/>
      </c>
      <c r="AD52" s="156" t="s">
        <v>172</v>
      </c>
      <c r="AE52" s="156" t="s">
        <v>278</v>
      </c>
      <c r="AF52" s="156" t="s">
        <v>174</v>
      </c>
      <c r="AG52" s="156" t="s">
        <v>174</v>
      </c>
      <c r="AH52" s="156" t="s">
        <v>174</v>
      </c>
      <c r="AI52" s="156" t="s">
        <v>174</v>
      </c>
      <c r="AJ52" s="156" t="s">
        <v>174</v>
      </c>
      <c r="AK52" s="156" t="s">
        <v>174</v>
      </c>
      <c r="AL52" s="156" t="s">
        <v>283</v>
      </c>
    </row>
    <row r="53" spans="1:38" ht="12.6" customHeight="1">
      <c r="B53" s="235" t="s">
        <v>252</v>
      </c>
      <c r="C53" s="250"/>
      <c r="D53" s="251" t="s">
        <v>2699</v>
      </c>
      <c r="E53" s="235"/>
      <c r="F53" s="235"/>
      <c r="G53" s="235"/>
      <c r="H53" s="235"/>
      <c r="I53" s="235"/>
      <c r="J53" s="235"/>
      <c r="K53" s="235"/>
      <c r="L53" s="235"/>
      <c r="M53" s="235"/>
      <c r="N53" s="235"/>
      <c r="O53" s="235"/>
      <c r="P53" s="235"/>
      <c r="Q53" s="235"/>
      <c r="R53" s="235"/>
      <c r="S53" s="235"/>
      <c r="T53" s="235"/>
      <c r="U53" s="235"/>
      <c r="V53" s="235"/>
      <c r="W53" s="235"/>
      <c r="X53" s="235"/>
      <c r="Y53" s="235"/>
      <c r="Z53" s="235"/>
      <c r="AA53" s="156" t="s">
        <v>284</v>
      </c>
      <c r="AB53" s="156" t="s">
        <v>285</v>
      </c>
      <c r="AC53" s="156" t="str">
        <f>IF($A$92&lt;&gt;"",$A$92,"")</f>
        <v/>
      </c>
      <c r="AD53" s="156" t="s">
        <v>172</v>
      </c>
      <c r="AE53" s="156" t="s">
        <v>278</v>
      </c>
      <c r="AF53" s="156" t="s">
        <v>174</v>
      </c>
      <c r="AG53" s="156" t="s">
        <v>174</v>
      </c>
      <c r="AH53" s="156" t="s">
        <v>174</v>
      </c>
      <c r="AI53" s="156" t="s">
        <v>174</v>
      </c>
      <c r="AJ53" s="156" t="s">
        <v>174</v>
      </c>
      <c r="AK53" s="156" t="s">
        <v>174</v>
      </c>
      <c r="AL53" s="156" t="s">
        <v>283</v>
      </c>
    </row>
    <row r="54" spans="1:38" ht="12.6" customHeight="1">
      <c r="B54" s="235" t="s">
        <v>254</v>
      </c>
      <c r="C54" s="250"/>
      <c r="D54" s="251" t="s">
        <v>2698</v>
      </c>
      <c r="E54" s="235"/>
      <c r="F54" s="235"/>
      <c r="G54" s="235"/>
      <c r="H54" s="235"/>
      <c r="I54" s="235"/>
      <c r="J54" s="235"/>
      <c r="K54" s="235"/>
      <c r="L54" s="235"/>
      <c r="M54" s="235"/>
      <c r="N54" s="235"/>
      <c r="O54" s="235"/>
      <c r="P54" s="235"/>
      <c r="Q54" s="235"/>
      <c r="R54" s="235"/>
      <c r="S54" s="235"/>
      <c r="T54" s="235"/>
      <c r="U54" s="235"/>
      <c r="V54" s="235"/>
      <c r="W54" s="235"/>
      <c r="X54" s="235"/>
      <c r="Y54" s="235"/>
      <c r="Z54" s="235"/>
      <c r="AA54" s="156" t="s">
        <v>286</v>
      </c>
      <c r="AB54" s="156" t="s">
        <v>287</v>
      </c>
      <c r="AC54" s="156" t="str">
        <f>IF($A$93&lt;&gt;"",$A$93,"")</f>
        <v/>
      </c>
      <c r="AD54" s="156" t="s">
        <v>172</v>
      </c>
      <c r="AE54" s="156" t="s">
        <v>278</v>
      </c>
      <c r="AF54" s="156" t="s">
        <v>174</v>
      </c>
      <c r="AG54" s="156" t="s">
        <v>174</v>
      </c>
      <c r="AH54" s="156" t="s">
        <v>174</v>
      </c>
      <c r="AI54" s="156" t="s">
        <v>174</v>
      </c>
      <c r="AJ54" s="156" t="s">
        <v>174</v>
      </c>
      <c r="AK54" s="156" t="s">
        <v>174</v>
      </c>
      <c r="AL54" s="156" t="s">
        <v>283</v>
      </c>
    </row>
    <row r="55" spans="1:38" ht="12.75" customHeight="1">
      <c r="B55" s="235" t="s">
        <v>256</v>
      </c>
      <c r="C55" s="250"/>
      <c r="D55" s="251"/>
      <c r="E55" s="235"/>
      <c r="F55" s="235"/>
      <c r="G55" s="235"/>
      <c r="H55" s="235"/>
      <c r="I55" s="235"/>
      <c r="J55" s="235"/>
      <c r="K55" s="235"/>
      <c r="L55" s="235"/>
      <c r="M55" s="235"/>
      <c r="N55" s="235"/>
      <c r="O55" s="235"/>
      <c r="P55" s="235"/>
      <c r="Q55" s="235"/>
      <c r="R55" s="235"/>
      <c r="S55" s="235"/>
      <c r="T55" s="235"/>
      <c r="U55" s="235"/>
      <c r="V55" s="235"/>
      <c r="W55" s="235"/>
      <c r="X55" s="235"/>
      <c r="Y55" s="235"/>
      <c r="Z55" s="235"/>
      <c r="AA55" s="156" t="s">
        <v>288</v>
      </c>
      <c r="AB55" s="156" t="s">
        <v>289</v>
      </c>
      <c r="AC55" s="156" t="str">
        <f>IF($A$94&lt;&gt;"",$A$94,"")</f>
        <v/>
      </c>
      <c r="AD55" s="156" t="s">
        <v>172</v>
      </c>
      <c r="AE55" s="156" t="s">
        <v>278</v>
      </c>
      <c r="AF55" s="156" t="s">
        <v>174</v>
      </c>
      <c r="AG55" s="156" t="s">
        <v>174</v>
      </c>
      <c r="AH55" s="156" t="s">
        <v>174</v>
      </c>
      <c r="AI55" s="156" t="s">
        <v>174</v>
      </c>
      <c r="AJ55" s="156" t="s">
        <v>174</v>
      </c>
      <c r="AK55" s="156" t="s">
        <v>174</v>
      </c>
      <c r="AL55" s="156" t="s">
        <v>283</v>
      </c>
    </row>
    <row r="56" spans="1:38" ht="12.75" customHeight="1">
      <c r="B56" s="235" t="s">
        <v>258</v>
      </c>
      <c r="C56" s="250"/>
      <c r="D56" s="251"/>
      <c r="E56" s="235"/>
      <c r="F56" s="235"/>
      <c r="G56" s="235"/>
      <c r="H56" s="235"/>
      <c r="I56" s="235"/>
      <c r="J56" s="235"/>
      <c r="K56" s="235"/>
      <c r="L56" s="235"/>
      <c r="M56" s="235"/>
      <c r="N56" s="235"/>
      <c r="O56" s="235"/>
      <c r="P56" s="235"/>
      <c r="Q56" s="235"/>
      <c r="R56" s="235"/>
      <c r="S56" s="235"/>
      <c r="T56" s="235"/>
      <c r="U56" s="235"/>
      <c r="V56" s="235"/>
      <c r="W56" s="235"/>
      <c r="X56" s="235"/>
      <c r="Y56" s="235"/>
      <c r="Z56" s="235"/>
      <c r="AA56" s="156" t="s">
        <v>290</v>
      </c>
      <c r="AB56" s="156" t="s">
        <v>291</v>
      </c>
      <c r="AC56" s="156" t="str">
        <f>IF($A$95&lt;&gt;"",$A$95,"")</f>
        <v/>
      </c>
      <c r="AD56" s="156" t="s">
        <v>172</v>
      </c>
      <c r="AE56" s="156" t="s">
        <v>278</v>
      </c>
      <c r="AF56" s="156" t="s">
        <v>174</v>
      </c>
      <c r="AG56" s="156" t="s">
        <v>174</v>
      </c>
      <c r="AH56" s="156" t="s">
        <v>174</v>
      </c>
      <c r="AI56" s="156" t="s">
        <v>174</v>
      </c>
      <c r="AJ56" s="156" t="s">
        <v>174</v>
      </c>
      <c r="AK56" s="156" t="s">
        <v>174</v>
      </c>
      <c r="AL56" s="156" t="s">
        <v>283</v>
      </c>
    </row>
    <row r="57" spans="1:38" ht="12.75" customHeight="1">
      <c r="B57" s="235" t="s">
        <v>260</v>
      </c>
      <c r="C57" s="250"/>
      <c r="D57" s="251"/>
      <c r="E57" s="235"/>
      <c r="F57" s="235"/>
      <c r="G57" s="235"/>
      <c r="H57" s="235"/>
      <c r="I57" s="235"/>
      <c r="J57" s="235"/>
      <c r="K57" s="235"/>
      <c r="L57" s="235"/>
      <c r="M57" s="235"/>
      <c r="N57" s="235"/>
      <c r="O57" s="235"/>
      <c r="P57" s="235"/>
      <c r="Q57" s="235"/>
      <c r="R57" s="235"/>
      <c r="S57" s="235"/>
      <c r="T57" s="235"/>
      <c r="U57" s="235"/>
      <c r="V57" s="235"/>
      <c r="W57" s="235"/>
      <c r="X57" s="235"/>
      <c r="Y57" s="235"/>
      <c r="Z57" s="235"/>
      <c r="AA57" s="156" t="s">
        <v>292</v>
      </c>
      <c r="AB57" s="156" t="s">
        <v>293</v>
      </c>
      <c r="AC57" s="156" t="str">
        <f>IF($A$96&lt;&gt;"",$A$96,"")</f>
        <v>X</v>
      </c>
      <c r="AD57" s="156" t="s">
        <v>172</v>
      </c>
      <c r="AE57" s="156" t="s">
        <v>278</v>
      </c>
      <c r="AF57" s="156" t="s">
        <v>174</v>
      </c>
      <c r="AG57" s="156" t="s">
        <v>174</v>
      </c>
      <c r="AH57" s="156" t="s">
        <v>174</v>
      </c>
      <c r="AI57" s="156" t="s">
        <v>174</v>
      </c>
      <c r="AJ57" s="156" t="s">
        <v>174</v>
      </c>
      <c r="AK57" s="156" t="s">
        <v>174</v>
      </c>
      <c r="AL57" s="156" t="s">
        <v>283</v>
      </c>
    </row>
    <row r="58" spans="1:38" ht="12.6" customHeight="1">
      <c r="B58" s="235" t="s">
        <v>2645</v>
      </c>
      <c r="C58" s="250"/>
      <c r="D58" s="360" t="s">
        <v>2694</v>
      </c>
      <c r="E58" s="235"/>
      <c r="F58" s="235"/>
      <c r="G58" s="235"/>
      <c r="H58" s="235"/>
      <c r="I58" s="235"/>
      <c r="J58" s="235"/>
      <c r="K58" s="235"/>
      <c r="L58" s="235"/>
      <c r="M58" s="235"/>
      <c r="N58" s="235"/>
      <c r="O58" s="235"/>
      <c r="P58" s="235"/>
      <c r="Q58" s="235"/>
      <c r="R58" s="235"/>
      <c r="S58" s="235"/>
      <c r="T58" s="235"/>
      <c r="U58" s="235"/>
      <c r="V58" s="235"/>
      <c r="W58" s="235"/>
      <c r="X58" s="235"/>
      <c r="Y58" s="235"/>
      <c r="Z58" s="235"/>
      <c r="AA58" s="156" t="s">
        <v>294</v>
      </c>
      <c r="AB58" s="156" t="s">
        <v>295</v>
      </c>
      <c r="AC58" s="156" t="str">
        <f>IF($A$97&lt;&gt;"",$A$97,"")</f>
        <v/>
      </c>
      <c r="AD58" s="156" t="s">
        <v>172</v>
      </c>
      <c r="AE58" s="156" t="s">
        <v>278</v>
      </c>
      <c r="AF58" s="156" t="s">
        <v>174</v>
      </c>
      <c r="AG58" s="156" t="s">
        <v>174</v>
      </c>
      <c r="AH58" s="156" t="s">
        <v>174</v>
      </c>
      <c r="AI58" s="156" t="s">
        <v>174</v>
      </c>
      <c r="AJ58" s="156" t="s">
        <v>174</v>
      </c>
      <c r="AK58" s="156" t="s">
        <v>174</v>
      </c>
      <c r="AL58" s="156" t="s">
        <v>283</v>
      </c>
    </row>
    <row r="59" spans="1:38" ht="14.25" customHeight="1">
      <c r="B59" s="368" t="s">
        <v>264</v>
      </c>
      <c r="C59" s="364"/>
      <c r="D59" s="364"/>
      <c r="E59" s="235"/>
      <c r="F59" s="235"/>
      <c r="G59" s="235"/>
      <c r="H59" s="235"/>
      <c r="I59" s="235"/>
      <c r="J59" s="235"/>
      <c r="K59" s="235"/>
      <c r="L59" s="235"/>
      <c r="M59" s="235"/>
      <c r="N59" s="235"/>
      <c r="O59" s="235"/>
      <c r="P59" s="235"/>
      <c r="Q59" s="235"/>
      <c r="R59" s="235"/>
      <c r="S59" s="235"/>
      <c r="T59" s="235"/>
      <c r="U59" s="235"/>
      <c r="V59" s="235"/>
      <c r="W59" s="235"/>
      <c r="X59" s="235"/>
      <c r="Y59" s="235"/>
      <c r="Z59" s="235"/>
      <c r="AA59" s="156" t="s">
        <v>296</v>
      </c>
      <c r="AB59" s="156" t="s">
        <v>297</v>
      </c>
      <c r="AC59" s="156" t="str">
        <f>IF($A$98&lt;&gt;"",$A$98,"")</f>
        <v>X</v>
      </c>
      <c r="AD59" s="156" t="s">
        <v>172</v>
      </c>
      <c r="AE59" s="156" t="s">
        <v>278</v>
      </c>
      <c r="AF59" s="156" t="s">
        <v>174</v>
      </c>
      <c r="AG59" s="156" t="s">
        <v>174</v>
      </c>
      <c r="AH59" s="156" t="s">
        <v>174</v>
      </c>
      <c r="AI59" s="156" t="s">
        <v>174</v>
      </c>
      <c r="AJ59" s="156" t="s">
        <v>174</v>
      </c>
      <c r="AK59" s="156" t="s">
        <v>174</v>
      </c>
      <c r="AL59" s="156" t="s">
        <v>283</v>
      </c>
    </row>
    <row r="60" spans="1:38" ht="14.25" customHeight="1">
      <c r="B60" s="369" t="s">
        <v>2695</v>
      </c>
      <c r="C60" s="362"/>
      <c r="D60" s="362"/>
      <c r="E60" s="235"/>
      <c r="F60" s="235"/>
      <c r="G60" s="235"/>
      <c r="H60" s="235"/>
      <c r="I60" s="235"/>
      <c r="J60" s="235"/>
      <c r="K60" s="235"/>
      <c r="L60" s="235"/>
      <c r="M60" s="235"/>
      <c r="N60" s="235"/>
      <c r="O60" s="235"/>
      <c r="P60" s="235"/>
      <c r="Q60" s="235"/>
      <c r="R60" s="235"/>
      <c r="S60" s="235"/>
      <c r="T60" s="235"/>
      <c r="U60" s="235"/>
      <c r="V60" s="235"/>
      <c r="W60" s="235"/>
      <c r="X60" s="235"/>
      <c r="Y60" s="235"/>
      <c r="Z60" s="235"/>
      <c r="AA60" s="156" t="s">
        <v>298</v>
      </c>
      <c r="AB60" s="156" t="s">
        <v>299</v>
      </c>
      <c r="AC60" s="156" t="str">
        <f>IF($A$99&lt;&gt;"",$A$99,"")</f>
        <v/>
      </c>
      <c r="AD60" s="156" t="s">
        <v>172</v>
      </c>
      <c r="AE60" s="156" t="s">
        <v>278</v>
      </c>
      <c r="AF60" s="156" t="s">
        <v>174</v>
      </c>
      <c r="AG60" s="156" t="s">
        <v>174</v>
      </c>
      <c r="AH60" s="156" t="s">
        <v>174</v>
      </c>
      <c r="AI60" s="156" t="s">
        <v>174</v>
      </c>
      <c r="AJ60" s="156" t="s">
        <v>174</v>
      </c>
      <c r="AK60" s="156" t="s">
        <v>174</v>
      </c>
      <c r="AL60" s="156" t="s">
        <v>283</v>
      </c>
    </row>
    <row r="61" spans="1:38" ht="12.75" customHeight="1">
      <c r="B61" s="370" t="s">
        <v>266</v>
      </c>
      <c r="C61" s="371"/>
      <c r="D61" s="371"/>
      <c r="E61" s="235"/>
      <c r="F61" s="235"/>
      <c r="G61" s="235"/>
      <c r="H61" s="235"/>
      <c r="I61" s="235"/>
      <c r="J61" s="235"/>
      <c r="K61" s="235"/>
      <c r="L61" s="235"/>
      <c r="M61" s="235"/>
      <c r="N61" s="235"/>
      <c r="O61" s="235"/>
      <c r="P61" s="235"/>
      <c r="Q61" s="235"/>
      <c r="R61" s="235"/>
      <c r="S61" s="235"/>
      <c r="T61" s="235"/>
      <c r="U61" s="235"/>
      <c r="V61" s="235"/>
      <c r="W61" s="235"/>
      <c r="X61" s="235"/>
      <c r="Y61" s="235"/>
      <c r="Z61" s="235"/>
      <c r="AA61" s="156" t="s">
        <v>300</v>
      </c>
      <c r="AB61" s="156" t="s">
        <v>301</v>
      </c>
      <c r="AC61" s="156" t="str">
        <f>IF($A$100&lt;&gt;"",$A$100,"")</f>
        <v>X</v>
      </c>
      <c r="AD61" s="156" t="s">
        <v>172</v>
      </c>
      <c r="AE61" s="156" t="s">
        <v>278</v>
      </c>
      <c r="AF61" s="156" t="s">
        <v>174</v>
      </c>
      <c r="AG61" s="156" t="s">
        <v>174</v>
      </c>
      <c r="AH61" s="156" t="s">
        <v>174</v>
      </c>
      <c r="AI61" s="156" t="s">
        <v>174</v>
      </c>
      <c r="AJ61" s="156" t="s">
        <v>174</v>
      </c>
      <c r="AK61" s="156" t="s">
        <v>174</v>
      </c>
      <c r="AL61" s="156" t="s">
        <v>283</v>
      </c>
    </row>
    <row r="62" spans="1:38" ht="12.75" customHeight="1">
      <c r="B62" s="361"/>
      <c r="C62" s="362"/>
      <c r="D62" s="362"/>
      <c r="E62" s="235"/>
      <c r="F62" s="235"/>
      <c r="G62" s="235"/>
      <c r="H62" s="235"/>
      <c r="I62" s="235"/>
      <c r="J62" s="235"/>
      <c r="K62" s="235"/>
      <c r="L62" s="235"/>
      <c r="M62" s="235"/>
      <c r="N62" s="235"/>
      <c r="O62" s="235"/>
      <c r="P62" s="235"/>
      <c r="Q62" s="235"/>
      <c r="R62" s="235"/>
      <c r="S62" s="235"/>
      <c r="T62" s="235"/>
      <c r="U62" s="235"/>
      <c r="V62" s="235"/>
      <c r="W62" s="235"/>
      <c r="X62" s="235"/>
      <c r="Y62" s="235"/>
      <c r="Z62" s="235"/>
      <c r="AA62" s="156" t="s">
        <v>302</v>
      </c>
      <c r="AB62" s="156" t="s">
        <v>303</v>
      </c>
      <c r="AC62" s="156" t="str">
        <f>IF($A$101&lt;&gt;"",$A$101,"")</f>
        <v>X</v>
      </c>
      <c r="AD62" s="156" t="s">
        <v>172</v>
      </c>
      <c r="AE62" s="156" t="s">
        <v>278</v>
      </c>
      <c r="AF62" s="156" t="s">
        <v>174</v>
      </c>
      <c r="AG62" s="156" t="s">
        <v>174</v>
      </c>
      <c r="AH62" s="156" t="s">
        <v>174</v>
      </c>
      <c r="AI62" s="156" t="s">
        <v>174</v>
      </c>
      <c r="AJ62" s="156" t="s">
        <v>174</v>
      </c>
      <c r="AK62" s="156" t="s">
        <v>174</v>
      </c>
      <c r="AL62" s="156" t="s">
        <v>283</v>
      </c>
    </row>
    <row r="63" spans="1:38" ht="12.75" customHeight="1">
      <c r="A63" s="238"/>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156" t="s">
        <v>304</v>
      </c>
      <c r="AB63" s="156" t="s">
        <v>305</v>
      </c>
      <c r="AC63" s="156" t="str">
        <f>IF($A$102&lt;&gt;"",$A$102,"")</f>
        <v/>
      </c>
      <c r="AD63" s="156" t="s">
        <v>172</v>
      </c>
      <c r="AE63" s="156" t="s">
        <v>278</v>
      </c>
      <c r="AF63" s="156" t="s">
        <v>174</v>
      </c>
      <c r="AG63" s="156" t="s">
        <v>174</v>
      </c>
      <c r="AH63" s="156" t="s">
        <v>174</v>
      </c>
      <c r="AI63" s="156" t="s">
        <v>174</v>
      </c>
      <c r="AJ63" s="156" t="s">
        <v>174</v>
      </c>
      <c r="AK63" s="156" t="s">
        <v>174</v>
      </c>
      <c r="AL63" s="156" t="s">
        <v>283</v>
      </c>
    </row>
    <row r="64" spans="1:38" ht="12.75" customHeight="1">
      <c r="A64" s="240" t="s">
        <v>306</v>
      </c>
      <c r="B64" s="363" t="s">
        <v>2558</v>
      </c>
      <c r="C64" s="364"/>
      <c r="D64" s="364"/>
      <c r="E64" s="235"/>
      <c r="F64" s="235"/>
      <c r="G64" s="235"/>
      <c r="H64" s="235"/>
      <c r="I64" s="235"/>
      <c r="J64" s="235"/>
      <c r="K64" s="235"/>
      <c r="L64" s="235"/>
      <c r="M64" s="235"/>
      <c r="N64" s="235"/>
      <c r="O64" s="235"/>
      <c r="P64" s="235"/>
      <c r="Q64" s="235"/>
      <c r="R64" s="235"/>
      <c r="S64" s="235"/>
      <c r="T64" s="235"/>
      <c r="U64" s="235"/>
      <c r="V64" s="235"/>
      <c r="W64" s="235"/>
      <c r="X64" s="235"/>
      <c r="Y64" s="235"/>
      <c r="Z64" s="235"/>
      <c r="AA64" s="156" t="s">
        <v>307</v>
      </c>
      <c r="AB64" s="156" t="s">
        <v>308</v>
      </c>
      <c r="AC64" s="156" t="str">
        <f>IF($B$107&lt;&gt;"",$B$107,"")</f>
        <v>https://www.uh.edu/csi/</v>
      </c>
      <c r="AD64" s="156" t="s">
        <v>172</v>
      </c>
      <c r="AE64" s="156" t="s">
        <v>275</v>
      </c>
      <c r="AF64" s="156" t="s">
        <v>174</v>
      </c>
      <c r="AG64" s="156" t="s">
        <v>174</v>
      </c>
      <c r="AH64" s="156" t="s">
        <v>174</v>
      </c>
      <c r="AI64" s="156" t="s">
        <v>174</v>
      </c>
      <c r="AJ64" s="156" t="s">
        <v>174</v>
      </c>
      <c r="AK64" s="156" t="s">
        <v>174</v>
      </c>
      <c r="AL64" s="156" t="s">
        <v>283</v>
      </c>
    </row>
    <row r="65" spans="1:26" ht="12.75" customHeight="1">
      <c r="A65" s="240"/>
      <c r="B65" s="1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row>
    <row r="66" spans="1:26" ht="12.75" customHeight="1">
      <c r="A66" s="16" t="s">
        <v>2689</v>
      </c>
      <c r="B66" s="238" t="s">
        <v>309</v>
      </c>
      <c r="C66" s="17"/>
      <c r="D66" s="235"/>
      <c r="E66" s="235"/>
      <c r="F66" s="235"/>
      <c r="G66" s="235"/>
      <c r="H66" s="235"/>
      <c r="I66" s="235"/>
      <c r="J66" s="235"/>
      <c r="K66" s="235"/>
      <c r="L66" s="235"/>
      <c r="M66" s="235"/>
      <c r="N66" s="235"/>
      <c r="O66" s="235"/>
      <c r="P66" s="235"/>
      <c r="Q66" s="235"/>
      <c r="R66" s="235"/>
      <c r="S66" s="235"/>
      <c r="T66" s="235"/>
      <c r="U66" s="235"/>
      <c r="V66" s="235"/>
      <c r="W66" s="235"/>
      <c r="X66" s="235"/>
      <c r="Y66" s="235"/>
      <c r="Z66" s="235"/>
    </row>
    <row r="67" spans="1:26" ht="12.75" customHeight="1">
      <c r="A67" s="16"/>
      <c r="B67" s="238" t="s">
        <v>310</v>
      </c>
      <c r="C67" s="17"/>
      <c r="D67" s="235"/>
      <c r="E67" s="235"/>
      <c r="F67" s="235"/>
      <c r="G67" s="235"/>
      <c r="H67" s="235"/>
      <c r="I67" s="235"/>
      <c r="J67" s="235"/>
      <c r="K67" s="235"/>
      <c r="L67" s="235"/>
      <c r="M67" s="235"/>
      <c r="N67" s="235"/>
      <c r="O67" s="235"/>
      <c r="P67" s="235"/>
      <c r="Q67" s="235"/>
      <c r="R67" s="235"/>
      <c r="S67" s="235"/>
      <c r="T67" s="235"/>
      <c r="U67" s="235"/>
      <c r="V67" s="235"/>
      <c r="W67" s="235"/>
      <c r="X67" s="235"/>
      <c r="Y67" s="235"/>
      <c r="Z67" s="235"/>
    </row>
    <row r="68" spans="1:26" ht="12.75" customHeight="1">
      <c r="A68" s="16"/>
      <c r="B68" s="238" t="s">
        <v>311</v>
      </c>
      <c r="C68" s="17"/>
      <c r="D68" s="235"/>
      <c r="E68" s="235"/>
      <c r="F68" s="235"/>
      <c r="G68" s="235"/>
      <c r="H68" s="235"/>
      <c r="I68" s="235"/>
      <c r="J68" s="235"/>
      <c r="K68" s="235"/>
      <c r="L68" s="235"/>
      <c r="M68" s="235"/>
      <c r="N68" s="235"/>
      <c r="O68" s="235"/>
      <c r="P68" s="235"/>
      <c r="Q68" s="235"/>
      <c r="R68" s="235"/>
      <c r="S68" s="235"/>
      <c r="T68" s="235"/>
      <c r="U68" s="235"/>
      <c r="V68" s="235"/>
      <c r="W68" s="235"/>
      <c r="X68" s="235"/>
      <c r="Y68" s="235"/>
      <c r="Z68" s="235"/>
    </row>
    <row r="69" spans="1:26" ht="12.75" customHeight="1">
      <c r="A69" s="240"/>
      <c r="B69" s="241"/>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row>
    <row r="70" spans="1:26" ht="12.75" customHeight="1">
      <c r="A70" s="240" t="s">
        <v>312</v>
      </c>
      <c r="B70" s="241" t="s">
        <v>271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1:26" ht="12.75" customHeight="1">
      <c r="A71" s="240"/>
      <c r="B71" s="241"/>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row>
    <row r="72" spans="1:26" ht="12.75" customHeight="1">
      <c r="A72" s="16" t="s">
        <v>2689</v>
      </c>
      <c r="B72" s="238" t="s">
        <v>313</v>
      </c>
      <c r="C72" s="17"/>
      <c r="D72" s="235"/>
      <c r="E72" s="235"/>
      <c r="F72" s="235"/>
      <c r="G72" s="235"/>
      <c r="H72" s="235"/>
      <c r="I72" s="235"/>
      <c r="J72" s="235"/>
      <c r="K72" s="235"/>
      <c r="L72" s="235"/>
      <c r="M72" s="235"/>
      <c r="N72" s="235"/>
      <c r="O72" s="235"/>
      <c r="P72" s="235"/>
      <c r="Q72" s="235"/>
      <c r="R72" s="235"/>
      <c r="S72" s="235"/>
      <c r="T72" s="235"/>
      <c r="U72" s="235"/>
      <c r="V72" s="235"/>
      <c r="W72" s="235"/>
      <c r="X72" s="235"/>
      <c r="Y72" s="235"/>
      <c r="Z72" s="235"/>
    </row>
    <row r="73" spans="1:26" ht="12.75" customHeight="1">
      <c r="A73" s="16"/>
      <c r="B73" s="238" t="s">
        <v>314</v>
      </c>
      <c r="C73" s="17"/>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1:26" ht="12.75" customHeight="1">
      <c r="A74" s="16"/>
      <c r="B74" s="238" t="s">
        <v>315</v>
      </c>
      <c r="C74" s="17"/>
      <c r="D74" s="235"/>
      <c r="E74" s="235"/>
      <c r="F74" s="235"/>
      <c r="G74" s="235"/>
      <c r="H74" s="235"/>
      <c r="I74" s="235"/>
      <c r="J74" s="235"/>
      <c r="K74" s="235"/>
      <c r="L74" s="235"/>
      <c r="M74" s="235"/>
      <c r="N74" s="235"/>
      <c r="O74" s="235"/>
      <c r="P74" s="235"/>
      <c r="Q74" s="235"/>
      <c r="R74" s="235"/>
      <c r="S74" s="235"/>
      <c r="T74" s="235"/>
      <c r="U74" s="235"/>
      <c r="V74" s="235"/>
      <c r="W74" s="235"/>
      <c r="X74" s="235"/>
      <c r="Y74" s="235"/>
      <c r="Z74" s="235"/>
    </row>
    <row r="75" spans="1:26" ht="12.75" customHeight="1">
      <c r="A75" s="240"/>
      <c r="B75" s="241"/>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row>
    <row r="76" spans="1:26" ht="12.75" customHeight="1">
      <c r="A76" s="240" t="s">
        <v>316</v>
      </c>
      <c r="B76" s="241" t="s">
        <v>274</v>
      </c>
      <c r="C76" s="252"/>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1:26" ht="12.75" customHeight="1">
      <c r="A77" s="240"/>
      <c r="B77" s="241"/>
      <c r="C77" s="252"/>
      <c r="D77" s="235"/>
      <c r="E77" s="235"/>
      <c r="F77" s="235"/>
      <c r="G77" s="235"/>
      <c r="H77" s="235"/>
      <c r="I77" s="235"/>
      <c r="J77" s="235"/>
      <c r="K77" s="235"/>
      <c r="L77" s="235"/>
      <c r="M77" s="235"/>
      <c r="N77" s="235"/>
      <c r="O77" s="235"/>
      <c r="P77" s="235"/>
      <c r="Q77" s="235"/>
      <c r="R77" s="235"/>
      <c r="S77" s="235"/>
      <c r="T77" s="235"/>
      <c r="U77" s="235"/>
      <c r="V77" s="235"/>
      <c r="W77" s="235"/>
      <c r="X77" s="235"/>
      <c r="Y77" s="235"/>
      <c r="Z77" s="235"/>
    </row>
    <row r="78" spans="1:26" ht="12.75" customHeight="1">
      <c r="A78" s="16" t="s">
        <v>2689</v>
      </c>
      <c r="B78" s="238" t="s">
        <v>317</v>
      </c>
      <c r="C78" s="17"/>
      <c r="D78" s="365"/>
      <c r="E78" s="235"/>
      <c r="F78" s="235"/>
      <c r="G78" s="235"/>
      <c r="H78" s="235"/>
      <c r="I78" s="235"/>
      <c r="J78" s="235"/>
      <c r="K78" s="235"/>
      <c r="L78" s="235"/>
      <c r="M78" s="235"/>
      <c r="N78" s="235"/>
      <c r="O78" s="235"/>
      <c r="P78" s="235"/>
      <c r="Q78" s="235"/>
      <c r="R78" s="235"/>
      <c r="S78" s="235"/>
      <c r="T78" s="235"/>
      <c r="U78" s="235"/>
      <c r="V78" s="235"/>
      <c r="W78" s="235"/>
      <c r="X78" s="235"/>
      <c r="Y78" s="235"/>
      <c r="Z78" s="235"/>
    </row>
    <row r="79" spans="1:26" ht="12.75" customHeight="1">
      <c r="A79" s="16"/>
      <c r="B79" s="238" t="s">
        <v>318</v>
      </c>
      <c r="C79" s="17"/>
      <c r="D79" s="364"/>
      <c r="E79" s="235"/>
      <c r="F79" s="235"/>
      <c r="G79" s="235"/>
      <c r="H79" s="235"/>
      <c r="I79" s="235"/>
      <c r="J79" s="235"/>
      <c r="K79" s="235"/>
      <c r="L79" s="235"/>
      <c r="M79" s="235"/>
      <c r="N79" s="235"/>
      <c r="O79" s="235"/>
      <c r="P79" s="235"/>
      <c r="Q79" s="235"/>
      <c r="R79" s="235"/>
      <c r="S79" s="235"/>
      <c r="T79" s="235"/>
      <c r="U79" s="235"/>
      <c r="V79" s="235"/>
      <c r="W79" s="235"/>
      <c r="X79" s="235"/>
      <c r="Y79" s="235"/>
      <c r="Z79" s="235"/>
    </row>
    <row r="80" spans="1:26" ht="12.75" customHeight="1">
      <c r="A80" s="16"/>
      <c r="B80" s="238" t="s">
        <v>319</v>
      </c>
      <c r="C80" s="17"/>
      <c r="D80" s="364"/>
      <c r="E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12.75" customHeight="1">
      <c r="A81" s="16"/>
      <c r="B81" s="253" t="s">
        <v>320</v>
      </c>
      <c r="C81" s="17"/>
      <c r="D81" s="235"/>
      <c r="E81" s="235"/>
      <c r="F81" s="235"/>
      <c r="G81" s="235"/>
      <c r="H81" s="235"/>
      <c r="I81" s="235"/>
      <c r="J81" s="235"/>
      <c r="K81" s="235"/>
      <c r="L81" s="235"/>
      <c r="M81" s="235"/>
      <c r="N81" s="235"/>
      <c r="O81" s="235"/>
      <c r="P81" s="235"/>
      <c r="Q81" s="235"/>
      <c r="R81" s="235"/>
      <c r="S81" s="235"/>
      <c r="T81" s="235"/>
      <c r="U81" s="235"/>
      <c r="V81" s="235"/>
      <c r="W81" s="235"/>
      <c r="X81" s="235"/>
      <c r="Y81" s="235"/>
      <c r="Z81" s="235"/>
    </row>
    <row r="82" spans="1:26" ht="12.75" customHeight="1">
      <c r="A82" s="16"/>
      <c r="B82" s="238" t="s">
        <v>321</v>
      </c>
      <c r="C82" s="17"/>
      <c r="D82" s="235"/>
      <c r="E82" s="235"/>
      <c r="F82" s="235"/>
      <c r="G82" s="235"/>
      <c r="H82" s="235"/>
      <c r="I82" s="235"/>
      <c r="J82" s="235"/>
      <c r="K82" s="235"/>
      <c r="L82" s="235"/>
      <c r="M82" s="235"/>
      <c r="N82" s="235"/>
      <c r="O82" s="235"/>
      <c r="P82" s="235"/>
      <c r="Q82" s="235"/>
      <c r="R82" s="235"/>
      <c r="S82" s="235"/>
      <c r="T82" s="235"/>
      <c r="U82" s="235"/>
      <c r="V82" s="235"/>
      <c r="W82" s="235"/>
      <c r="X82" s="235"/>
      <c r="Y82" s="235"/>
      <c r="Z82" s="235"/>
    </row>
    <row r="83" spans="1:26" ht="12.75" customHeight="1">
      <c r="A83" s="16"/>
      <c r="B83" s="238" t="s">
        <v>277</v>
      </c>
      <c r="C83" s="18"/>
      <c r="D83" s="18"/>
      <c r="E83" s="235"/>
      <c r="F83" s="235"/>
      <c r="G83" s="235"/>
      <c r="H83" s="235"/>
      <c r="I83" s="235"/>
      <c r="J83" s="235"/>
      <c r="K83" s="235"/>
      <c r="L83" s="235"/>
      <c r="M83" s="235"/>
      <c r="N83" s="235"/>
      <c r="O83" s="235"/>
      <c r="P83" s="235"/>
      <c r="Q83" s="235"/>
      <c r="R83" s="235"/>
      <c r="S83" s="235"/>
      <c r="T83" s="235"/>
      <c r="U83" s="235"/>
      <c r="V83" s="235"/>
      <c r="W83" s="235"/>
      <c r="X83" s="235"/>
      <c r="Y83" s="235"/>
      <c r="Z83" s="235"/>
    </row>
    <row r="84" spans="1:26" ht="12.75" customHeight="1">
      <c r="A84" s="240"/>
      <c r="B84" s="254"/>
      <c r="C84" s="160"/>
      <c r="D84" s="160"/>
      <c r="E84" s="235"/>
      <c r="F84" s="235"/>
      <c r="G84" s="235"/>
      <c r="H84" s="235"/>
      <c r="I84" s="235"/>
      <c r="J84" s="235"/>
      <c r="K84" s="235"/>
      <c r="L84" s="235"/>
      <c r="M84" s="235"/>
      <c r="N84" s="235"/>
      <c r="O84" s="235"/>
      <c r="P84" s="235"/>
      <c r="Q84" s="235"/>
      <c r="R84" s="235"/>
      <c r="S84" s="235"/>
      <c r="T84" s="235"/>
      <c r="U84" s="235"/>
      <c r="V84" s="235"/>
      <c r="W84" s="235"/>
      <c r="X84" s="235"/>
      <c r="Y84" s="235"/>
      <c r="Z84" s="235"/>
    </row>
    <row r="85" spans="1:26" ht="12.75" customHeight="1">
      <c r="A85" s="240"/>
      <c r="B85" s="160"/>
      <c r="C85" s="160"/>
      <c r="D85" s="160"/>
      <c r="E85" s="235"/>
      <c r="F85" s="235"/>
      <c r="G85" s="235"/>
      <c r="H85" s="235"/>
      <c r="I85" s="235"/>
      <c r="J85" s="235"/>
      <c r="K85" s="235"/>
      <c r="L85" s="235"/>
      <c r="M85" s="235"/>
      <c r="N85" s="235"/>
      <c r="O85" s="235"/>
      <c r="P85" s="235"/>
      <c r="Q85" s="235"/>
      <c r="R85" s="235"/>
      <c r="S85" s="235"/>
      <c r="T85" s="235"/>
      <c r="U85" s="235"/>
      <c r="V85" s="235"/>
      <c r="W85" s="235"/>
      <c r="X85" s="235"/>
      <c r="Y85" s="235"/>
      <c r="Z85" s="235"/>
    </row>
    <row r="86" spans="1:26" ht="12.75" customHeight="1">
      <c r="A86" s="16"/>
      <c r="B86" s="238" t="s">
        <v>280</v>
      </c>
      <c r="C86" s="160"/>
      <c r="D86" s="160"/>
      <c r="E86" s="235"/>
      <c r="F86" s="235"/>
      <c r="G86" s="235"/>
      <c r="H86" s="235"/>
      <c r="I86" s="235"/>
      <c r="J86" s="235"/>
      <c r="K86" s="235"/>
      <c r="L86" s="235"/>
      <c r="M86" s="235"/>
      <c r="N86" s="235"/>
      <c r="O86" s="235"/>
      <c r="P86" s="235"/>
      <c r="Q86" s="235"/>
      <c r="R86" s="235"/>
      <c r="S86" s="235"/>
      <c r="T86" s="235"/>
      <c r="U86" s="235"/>
      <c r="V86" s="235"/>
      <c r="W86" s="235"/>
      <c r="X86" s="235"/>
      <c r="Y86" s="235"/>
      <c r="Z86" s="235"/>
    </row>
    <row r="87" spans="1:26" s="156" customFormat="1" ht="12.75" customHeight="1">
      <c r="A87" s="240"/>
      <c r="B87" s="255"/>
      <c r="C87" s="160"/>
      <c r="D87" s="160"/>
      <c r="E87" s="235"/>
      <c r="F87" s="235"/>
      <c r="G87" s="235"/>
      <c r="H87" s="235"/>
      <c r="I87" s="235"/>
      <c r="J87" s="235"/>
      <c r="K87" s="235"/>
      <c r="L87" s="235"/>
      <c r="M87" s="235"/>
      <c r="N87" s="235"/>
      <c r="O87" s="235"/>
      <c r="P87" s="235"/>
      <c r="Q87" s="235"/>
      <c r="R87" s="235"/>
      <c r="S87" s="235"/>
      <c r="T87" s="235"/>
      <c r="U87" s="235"/>
      <c r="V87" s="235"/>
      <c r="W87" s="235"/>
      <c r="X87" s="235"/>
      <c r="Y87" s="235"/>
      <c r="Z87" s="235"/>
    </row>
    <row r="88" spans="1:26" s="156" customFormat="1" ht="12.75" customHeight="1">
      <c r="A88" s="240"/>
      <c r="B88" s="241"/>
      <c r="C88" s="160"/>
      <c r="D88" s="160"/>
      <c r="E88" s="235"/>
      <c r="F88" s="235"/>
      <c r="G88" s="235"/>
      <c r="H88" s="235"/>
      <c r="I88" s="235"/>
      <c r="J88" s="235"/>
      <c r="K88" s="235"/>
      <c r="L88" s="235"/>
      <c r="M88" s="235"/>
      <c r="N88" s="235"/>
      <c r="O88" s="235"/>
      <c r="P88" s="235"/>
      <c r="Q88" s="235"/>
      <c r="R88" s="235"/>
      <c r="S88" s="235"/>
      <c r="T88" s="235"/>
      <c r="U88" s="235"/>
      <c r="V88" s="235"/>
      <c r="W88" s="235"/>
      <c r="X88" s="235"/>
      <c r="Y88" s="235"/>
      <c r="Z88" s="235"/>
    </row>
    <row r="89" spans="1:26" s="156" customFormat="1" ht="12.75" customHeight="1">
      <c r="A89" s="240" t="s">
        <v>322</v>
      </c>
      <c r="B89" s="241" t="s">
        <v>323</v>
      </c>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row>
    <row r="90" spans="1:26" s="156" customFormat="1" ht="12.75" customHeight="1">
      <c r="A90" s="240"/>
      <c r="B90" s="241"/>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row>
    <row r="91" spans="1:26" s="156" customFormat="1" ht="12.75" customHeight="1">
      <c r="A91" s="16"/>
      <c r="B91" s="238" t="s">
        <v>282</v>
      </c>
      <c r="C91" s="17"/>
      <c r="D91" s="235"/>
      <c r="E91" s="235"/>
      <c r="F91" s="235"/>
      <c r="G91" s="235"/>
      <c r="H91" s="235"/>
      <c r="I91" s="235"/>
      <c r="J91" s="235"/>
      <c r="K91" s="235"/>
      <c r="L91" s="235"/>
      <c r="M91" s="235"/>
      <c r="N91" s="235"/>
      <c r="O91" s="235"/>
      <c r="P91" s="235"/>
      <c r="Q91" s="235"/>
      <c r="R91" s="235"/>
      <c r="S91" s="235"/>
      <c r="T91" s="235"/>
      <c r="U91" s="235"/>
      <c r="V91" s="235"/>
      <c r="W91" s="235"/>
      <c r="X91" s="235"/>
      <c r="Y91" s="235"/>
      <c r="Z91" s="235"/>
    </row>
    <row r="92" spans="1:26" s="156" customFormat="1" ht="12.75" customHeight="1">
      <c r="A92" s="16"/>
      <c r="B92" s="238" t="s">
        <v>285</v>
      </c>
      <c r="C92" s="17"/>
      <c r="D92" s="235"/>
      <c r="E92" s="235"/>
      <c r="F92" s="235"/>
      <c r="G92" s="235"/>
      <c r="H92" s="235"/>
      <c r="I92" s="235"/>
      <c r="J92" s="235"/>
      <c r="K92" s="235"/>
      <c r="L92" s="235"/>
      <c r="M92" s="235"/>
      <c r="N92" s="235"/>
      <c r="O92" s="235"/>
      <c r="P92" s="235"/>
      <c r="Q92" s="235"/>
      <c r="R92" s="235"/>
      <c r="S92" s="235"/>
      <c r="T92" s="235"/>
      <c r="U92" s="235"/>
      <c r="V92" s="235"/>
      <c r="W92" s="235"/>
      <c r="X92" s="235"/>
      <c r="Y92" s="235"/>
      <c r="Z92" s="235"/>
    </row>
    <row r="93" spans="1:26" s="156" customFormat="1" ht="12.75" customHeight="1">
      <c r="A93" s="16"/>
      <c r="B93" s="238" t="s">
        <v>287</v>
      </c>
      <c r="C93" s="17"/>
      <c r="D93" s="235"/>
      <c r="E93" s="235"/>
      <c r="F93" s="235"/>
      <c r="G93" s="235"/>
      <c r="H93" s="235"/>
      <c r="I93" s="235"/>
      <c r="J93" s="235"/>
      <c r="K93" s="235"/>
      <c r="L93" s="235"/>
      <c r="M93" s="235"/>
      <c r="N93" s="235"/>
      <c r="O93" s="235"/>
      <c r="P93" s="235"/>
      <c r="Q93" s="235"/>
      <c r="R93" s="235"/>
      <c r="S93" s="235"/>
      <c r="T93" s="235"/>
      <c r="U93" s="235"/>
      <c r="V93" s="235"/>
      <c r="W93" s="235"/>
      <c r="X93" s="235"/>
      <c r="Y93" s="235"/>
      <c r="Z93" s="235"/>
    </row>
    <row r="94" spans="1:26" s="156" customFormat="1" ht="12.75" customHeight="1">
      <c r="A94" s="16"/>
      <c r="B94" s="238" t="s">
        <v>289</v>
      </c>
      <c r="C94" s="17"/>
      <c r="D94" s="235"/>
      <c r="E94" s="235"/>
      <c r="F94" s="235"/>
      <c r="G94" s="235"/>
      <c r="H94" s="235"/>
      <c r="I94" s="235"/>
      <c r="J94" s="235"/>
      <c r="K94" s="235"/>
      <c r="L94" s="235"/>
      <c r="M94" s="235"/>
      <c r="N94" s="235"/>
      <c r="O94" s="235"/>
      <c r="P94" s="235"/>
      <c r="Q94" s="235"/>
      <c r="R94" s="235"/>
      <c r="S94" s="235"/>
      <c r="T94" s="235"/>
      <c r="U94" s="235"/>
      <c r="V94" s="235"/>
      <c r="W94" s="235"/>
      <c r="X94" s="235"/>
      <c r="Y94" s="235"/>
      <c r="Z94" s="235"/>
    </row>
    <row r="95" spans="1:26" s="156" customFormat="1" ht="12.75" customHeight="1">
      <c r="A95" s="16"/>
      <c r="B95" s="238" t="s">
        <v>291</v>
      </c>
      <c r="C95" s="17"/>
      <c r="D95" s="235"/>
      <c r="E95" s="235"/>
      <c r="F95" s="235"/>
      <c r="G95" s="235"/>
      <c r="H95" s="235"/>
      <c r="I95" s="235"/>
      <c r="J95" s="235"/>
      <c r="K95" s="235"/>
      <c r="L95" s="235"/>
      <c r="M95" s="235"/>
      <c r="N95" s="235"/>
      <c r="O95" s="235"/>
      <c r="P95" s="235"/>
      <c r="Q95" s="235"/>
      <c r="R95" s="235"/>
      <c r="S95" s="235"/>
      <c r="T95" s="235"/>
      <c r="U95" s="235"/>
      <c r="V95" s="235"/>
      <c r="W95" s="235"/>
      <c r="X95" s="235"/>
      <c r="Y95" s="235"/>
      <c r="Z95" s="235"/>
    </row>
    <row r="96" spans="1:26" s="156" customFormat="1" ht="12.75" customHeight="1">
      <c r="A96" s="16" t="s">
        <v>2689</v>
      </c>
      <c r="B96" s="238" t="s">
        <v>293</v>
      </c>
      <c r="C96" s="17"/>
      <c r="D96" s="235"/>
      <c r="E96" s="235"/>
      <c r="F96" s="235"/>
      <c r="G96" s="235"/>
      <c r="H96" s="235"/>
      <c r="I96" s="235"/>
      <c r="J96" s="235"/>
      <c r="K96" s="235"/>
      <c r="L96" s="235"/>
      <c r="M96" s="235"/>
      <c r="N96" s="235"/>
      <c r="O96" s="235"/>
      <c r="P96" s="235"/>
      <c r="Q96" s="235"/>
      <c r="R96" s="235"/>
      <c r="S96" s="235"/>
      <c r="T96" s="235"/>
      <c r="U96" s="235"/>
      <c r="V96" s="235"/>
      <c r="W96" s="235"/>
      <c r="X96" s="235"/>
      <c r="Y96" s="235"/>
      <c r="Z96" s="235"/>
    </row>
    <row r="97" spans="1:26" s="156" customFormat="1" ht="12.75" customHeight="1">
      <c r="A97" s="16"/>
      <c r="B97" s="238" t="s">
        <v>295</v>
      </c>
      <c r="C97" s="17"/>
      <c r="D97" s="235"/>
      <c r="E97" s="235"/>
      <c r="F97" s="235"/>
      <c r="G97" s="235"/>
      <c r="H97" s="235"/>
      <c r="I97" s="235"/>
      <c r="J97" s="235"/>
      <c r="K97" s="235"/>
      <c r="L97" s="235"/>
      <c r="M97" s="235"/>
      <c r="N97" s="235"/>
      <c r="O97" s="235"/>
      <c r="P97" s="235"/>
      <c r="Q97" s="235"/>
      <c r="R97" s="235"/>
      <c r="S97" s="235"/>
      <c r="T97" s="235"/>
      <c r="U97" s="235"/>
      <c r="V97" s="235"/>
      <c r="W97" s="235"/>
      <c r="X97" s="235"/>
      <c r="Y97" s="235"/>
      <c r="Z97" s="235"/>
    </row>
    <row r="98" spans="1:26" ht="12.75" customHeight="1">
      <c r="A98" s="16" t="s">
        <v>2689</v>
      </c>
      <c r="B98" s="238" t="s">
        <v>297</v>
      </c>
      <c r="C98" s="17"/>
      <c r="D98" s="235"/>
      <c r="E98" s="235"/>
      <c r="F98" s="235"/>
      <c r="G98" s="235"/>
      <c r="H98" s="235"/>
      <c r="I98" s="235"/>
      <c r="J98" s="235"/>
      <c r="K98" s="235"/>
      <c r="L98" s="235"/>
      <c r="M98" s="235"/>
      <c r="N98" s="235"/>
      <c r="O98" s="235"/>
      <c r="P98" s="235"/>
      <c r="Q98" s="235"/>
      <c r="R98" s="235"/>
      <c r="S98" s="235"/>
      <c r="T98" s="235"/>
      <c r="U98" s="235"/>
      <c r="V98" s="235"/>
      <c r="W98" s="235"/>
      <c r="X98" s="235"/>
      <c r="Y98" s="235"/>
      <c r="Z98" s="235"/>
    </row>
    <row r="99" spans="1:26" ht="12.75" customHeight="1">
      <c r="A99" s="16"/>
      <c r="B99" s="238" t="s">
        <v>299</v>
      </c>
      <c r="C99" s="17"/>
      <c r="D99" s="235"/>
      <c r="E99" s="235"/>
      <c r="F99" s="235"/>
      <c r="G99" s="235"/>
      <c r="H99" s="235"/>
      <c r="I99" s="235"/>
      <c r="J99" s="235"/>
      <c r="K99" s="235"/>
      <c r="L99" s="235"/>
      <c r="M99" s="235"/>
      <c r="N99" s="235"/>
      <c r="O99" s="235"/>
      <c r="P99" s="235"/>
      <c r="Q99" s="235"/>
      <c r="R99" s="235"/>
      <c r="S99" s="235"/>
      <c r="T99" s="235"/>
      <c r="U99" s="235"/>
      <c r="V99" s="235"/>
      <c r="W99" s="235"/>
      <c r="X99" s="235"/>
      <c r="Y99" s="235"/>
      <c r="Z99" s="235"/>
    </row>
    <row r="100" spans="1:26" ht="14.25" customHeight="1">
      <c r="A100" s="16" t="s">
        <v>2689</v>
      </c>
      <c r="B100" s="239" t="s">
        <v>301</v>
      </c>
      <c r="C100" s="17"/>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row>
    <row r="101" spans="1:26" ht="14.25" customHeight="1">
      <c r="A101" s="16" t="s">
        <v>2689</v>
      </c>
      <c r="B101" s="239" t="s">
        <v>303</v>
      </c>
      <c r="C101" s="17"/>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row>
    <row r="102" spans="1:26" ht="12.75" customHeight="1">
      <c r="A102" s="16"/>
      <c r="B102" s="238" t="s">
        <v>305</v>
      </c>
      <c r="C102" s="17"/>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row>
    <row r="103" spans="1:26" ht="12.75" customHeight="1">
      <c r="A103" s="256" t="s">
        <v>324</v>
      </c>
      <c r="B103" s="257" t="s">
        <v>305</v>
      </c>
      <c r="C103" s="19"/>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row>
    <row r="104" spans="1:26" ht="12.75" customHeight="1">
      <c r="A104" s="240" t="s">
        <v>325</v>
      </c>
      <c r="B104" s="241" t="s">
        <v>326</v>
      </c>
      <c r="C104" s="257"/>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row>
    <row r="105" spans="1:26" ht="12.75" customHeight="1">
      <c r="A105" s="258"/>
      <c r="B105" s="257"/>
      <c r="C105" s="160"/>
      <c r="D105" s="160"/>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row>
    <row r="106" spans="1:26" ht="57.95" customHeight="1">
      <c r="A106" s="238"/>
      <c r="B106" s="246" t="s">
        <v>327</v>
      </c>
      <c r="C106" s="160"/>
      <c r="D106" s="160"/>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row>
    <row r="107" spans="1:26" ht="12.75" customHeight="1">
      <c r="A107" s="238"/>
      <c r="B107" s="358" t="s">
        <v>2697</v>
      </c>
      <c r="C107" s="160"/>
      <c r="D107" s="160"/>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row>
    <row r="108" spans="1:26" ht="12.75" customHeight="1">
      <c r="A108" s="238"/>
      <c r="B108" s="235"/>
      <c r="C108" s="160"/>
      <c r="D108" s="160"/>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row>
    <row r="109" spans="1:26" ht="12.75" customHeight="1">
      <c r="A109" s="238"/>
      <c r="B109" s="235"/>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row>
    <row r="110" spans="1:26" ht="12.75" customHeight="1">
      <c r="A110" s="238"/>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row>
    <row r="111" spans="1:26" ht="12.75" customHeight="1">
      <c r="A111" s="238"/>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row>
    <row r="112" spans="1:26" ht="12.75" customHeight="1">
      <c r="A112" s="238"/>
      <c r="B112" s="235"/>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row>
    <row r="113" spans="1:26" ht="12.75" customHeight="1">
      <c r="A113" s="238"/>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row>
    <row r="114" spans="1:26" s="156" customFormat="1" ht="12.75" customHeight="1">
      <c r="A114" s="238"/>
      <c r="B114" s="235"/>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row>
    <row r="115" spans="1:26" s="156" customFormat="1" ht="12.75" customHeight="1">
      <c r="A115" s="238"/>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row>
    <row r="116" spans="1:26" s="156" customFormat="1" ht="12.75" customHeight="1">
      <c r="A116" s="238"/>
      <c r="B116" s="235"/>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row>
    <row r="117" spans="1:26" s="156" customFormat="1" ht="12.75" customHeight="1">
      <c r="A117" s="238"/>
      <c r="B117" s="235"/>
      <c r="C117" s="235"/>
      <c r="D117" s="235"/>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row>
    <row r="118" spans="1:26" s="156" customFormat="1" ht="12.75" customHeight="1">
      <c r="A118" s="238"/>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row>
    <row r="119" spans="1:26" s="156" customFormat="1" ht="12.75" customHeight="1">
      <c r="A119" s="238"/>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row>
    <row r="120" spans="1:26" s="156" customFormat="1" ht="12.75" customHeight="1">
      <c r="A120" s="238"/>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row>
    <row r="121" spans="1:26" s="156" customFormat="1" ht="12.75" customHeight="1">
      <c r="A121" s="238"/>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row>
    <row r="122" spans="1:26" s="156" customFormat="1" ht="12.75" customHeight="1">
      <c r="A122" s="238"/>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row>
    <row r="123" spans="1:26" s="156" customFormat="1" ht="12.75" customHeight="1">
      <c r="A123" s="238"/>
      <c r="B123" s="235"/>
      <c r="C123" s="235"/>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row>
    <row r="124" spans="1:26" s="156" customFormat="1" ht="12.75" customHeight="1">
      <c r="A124" s="238"/>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row>
    <row r="125" spans="1:26" s="156" customFormat="1" ht="12.75" customHeight="1">
      <c r="A125" s="238"/>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row>
    <row r="126" spans="1:26" s="156" customFormat="1" ht="12.75" customHeight="1">
      <c r="A126" s="238"/>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row>
    <row r="127" spans="1:26" s="156" customFormat="1" ht="12.75" customHeight="1">
      <c r="A127" s="238"/>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row>
    <row r="128" spans="1:26" s="156" customFormat="1" ht="12.75" customHeight="1">
      <c r="A128" s="238"/>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row>
    <row r="129" spans="1:26" s="156" customFormat="1" ht="12.75" customHeight="1">
      <c r="A129" s="238"/>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row>
    <row r="130" spans="1:26" s="156" customFormat="1" ht="12.75" customHeight="1">
      <c r="A130" s="238"/>
      <c r="B130" s="23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row>
    <row r="131" spans="1:26" s="156" customFormat="1" ht="12.75" customHeight="1">
      <c r="A131" s="238"/>
      <c r="B131" s="235"/>
      <c r="C131" s="235"/>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row>
    <row r="132" spans="1:26" s="156" customFormat="1" ht="12.75" customHeight="1">
      <c r="A132" s="238"/>
      <c r="B132" s="235"/>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row>
    <row r="133" spans="1:26" s="156" customFormat="1" ht="12.75" customHeight="1">
      <c r="A133" s="238"/>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row>
    <row r="134" spans="1:26" s="156" customFormat="1" ht="12.75" customHeight="1">
      <c r="A134" s="238"/>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row>
    <row r="135" spans="1:26" s="156" customFormat="1" ht="12.75" customHeight="1">
      <c r="A135" s="238"/>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row>
    <row r="136" spans="1:26" s="156" customFormat="1" ht="12.75" customHeight="1">
      <c r="A136" s="238"/>
      <c r="B136" s="235"/>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row>
    <row r="137" spans="1:26" s="156" customFormat="1" ht="12.75" customHeight="1">
      <c r="A137" s="238"/>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row>
    <row r="138" spans="1:26" s="156" customFormat="1" ht="12.75" customHeight="1">
      <c r="A138" s="238"/>
      <c r="B138" s="235"/>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row>
    <row r="139" spans="1:26" s="156" customFormat="1" ht="12.75" customHeight="1">
      <c r="A139" s="238"/>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row>
    <row r="140" spans="1:26" s="156" customFormat="1" ht="12.75" customHeight="1">
      <c r="A140" s="238"/>
      <c r="B140" s="235"/>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row>
    <row r="141" spans="1:26" s="156" customFormat="1" ht="12.75" customHeight="1">
      <c r="A141" s="238"/>
      <c r="B141" s="235"/>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row>
    <row r="142" spans="1:26" s="156" customFormat="1" ht="12.75" customHeight="1">
      <c r="A142" s="238"/>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row>
    <row r="143" spans="1:26" s="156" customFormat="1" ht="12.75" customHeight="1">
      <c r="A143" s="238"/>
      <c r="B143" s="235"/>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row>
    <row r="144" spans="1:26" s="156" customFormat="1" ht="12.75" customHeight="1">
      <c r="A144" s="238"/>
      <c r="B144" s="23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row>
    <row r="145" spans="1:26" s="156" customFormat="1" ht="12.75" customHeight="1">
      <c r="A145" s="238"/>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row>
    <row r="146" spans="1:26" s="156" customFormat="1" ht="12.75" customHeight="1">
      <c r="A146" s="238"/>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row>
    <row r="147" spans="1:26" s="156" customFormat="1" ht="12.75" customHeight="1">
      <c r="A147" s="238"/>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row>
    <row r="148" spans="1:26" s="156" customFormat="1" ht="12.75" customHeight="1">
      <c r="A148" s="238"/>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row>
    <row r="149" spans="1:26" s="156" customFormat="1" ht="12.75" customHeight="1">
      <c r="A149" s="238"/>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row>
    <row r="150" spans="1:26" s="156" customFormat="1" ht="12.75" customHeight="1">
      <c r="A150" s="238"/>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row>
    <row r="151" spans="1:26" s="156" customFormat="1" ht="12.75" customHeight="1">
      <c r="A151" s="238"/>
      <c r="B151" s="235"/>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row>
    <row r="152" spans="1:26" s="156" customFormat="1" ht="12.75" customHeight="1">
      <c r="A152" s="238"/>
      <c r="B152" s="235"/>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row>
    <row r="153" spans="1:26" s="156" customFormat="1" ht="12.75" customHeight="1">
      <c r="A153" s="238"/>
      <c r="B153" s="23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row>
    <row r="154" spans="1:26" s="156" customFormat="1" ht="12.75" customHeight="1">
      <c r="A154" s="238"/>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row>
    <row r="155" spans="1:26" s="156" customFormat="1" ht="12.75" customHeight="1">
      <c r="A155" s="238"/>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row>
    <row r="156" spans="1:26" s="156" customFormat="1" ht="12.75" customHeight="1">
      <c r="A156" s="238"/>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row>
    <row r="157" spans="1:26" s="156" customFormat="1" ht="12.75" customHeight="1">
      <c r="A157" s="238"/>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row>
    <row r="158" spans="1:26" s="156" customFormat="1" ht="12.75" customHeight="1">
      <c r="A158" s="238"/>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row>
    <row r="159" spans="1:26" s="156" customFormat="1" ht="12.75" customHeight="1">
      <c r="A159" s="238"/>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row>
    <row r="160" spans="1:26" s="156" customFormat="1" ht="12.75" customHeight="1">
      <c r="A160" s="238"/>
      <c r="B160" s="23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row>
    <row r="161" spans="1:26" s="156" customFormat="1" ht="12.75" customHeight="1">
      <c r="A161" s="238"/>
      <c r="B161" s="235"/>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row>
    <row r="162" spans="1:26" s="156" customFormat="1" ht="12.75" customHeight="1">
      <c r="A162" s="238"/>
      <c r="B162" s="235"/>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row>
    <row r="163" spans="1:26" s="156" customFormat="1" ht="12.75" customHeight="1">
      <c r="A163" s="238"/>
      <c r="B163" s="235"/>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row>
    <row r="164" spans="1:26" s="156" customFormat="1" ht="12.75" customHeight="1">
      <c r="A164" s="238"/>
      <c r="B164" s="235"/>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row>
    <row r="165" spans="1:26" s="156" customFormat="1" ht="12.75" customHeight="1">
      <c r="A165" s="238"/>
      <c r="B165" s="235"/>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row>
    <row r="166" spans="1:26" s="156" customFormat="1" ht="12.75" customHeight="1">
      <c r="A166" s="238"/>
      <c r="B166" s="235"/>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row>
    <row r="167" spans="1:26" s="156" customFormat="1" ht="12.75" customHeight="1">
      <c r="A167" s="238"/>
      <c r="B167" s="235"/>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row>
    <row r="168" spans="1:26" s="156" customFormat="1" ht="12.75" customHeight="1">
      <c r="A168" s="238"/>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row>
    <row r="169" spans="1:26" s="156" customFormat="1" ht="12.75" customHeight="1">
      <c r="A169" s="238"/>
      <c r="B169" s="235"/>
      <c r="C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row>
    <row r="170" spans="1:26" s="156" customFormat="1" ht="12.75" customHeight="1">
      <c r="A170" s="238"/>
      <c r="B170" s="235"/>
      <c r="C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row>
    <row r="171" spans="1:26" s="156" customFormat="1" ht="12.75" customHeight="1">
      <c r="A171" s="238"/>
      <c r="B171" s="235"/>
      <c r="C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row>
    <row r="172" spans="1:26" s="156" customFormat="1" ht="12.75" customHeight="1">
      <c r="A172" s="238"/>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row>
    <row r="173" spans="1:26" s="156" customFormat="1" ht="12.75" customHeight="1">
      <c r="A173" s="238"/>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row>
    <row r="174" spans="1:26" s="156" customFormat="1" ht="12.75" customHeight="1">
      <c r="A174" s="238"/>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row>
    <row r="175" spans="1:26" s="156" customFormat="1" ht="12.75" customHeight="1">
      <c r="A175" s="238"/>
      <c r="B175" s="235"/>
      <c r="C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row>
    <row r="176" spans="1:26" s="156" customFormat="1" ht="12.75" customHeight="1">
      <c r="A176" s="238"/>
      <c r="B176" s="235"/>
      <c r="C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row>
    <row r="177" spans="1:26" s="156" customFormat="1" ht="12.75" customHeight="1">
      <c r="A177" s="238"/>
      <c r="B177" s="235"/>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row>
    <row r="178" spans="1:26" s="156" customFormat="1" ht="12.75" customHeight="1">
      <c r="A178" s="238"/>
      <c r="B178" s="235"/>
      <c r="C178" s="235"/>
      <c r="D178" s="235"/>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row>
    <row r="179" spans="1:26" s="156" customFormat="1" ht="12.75" customHeight="1">
      <c r="A179" s="238"/>
      <c r="B179" s="235"/>
      <c r="C179" s="235"/>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row>
    <row r="180" spans="1:26" s="156" customFormat="1" ht="12.75" customHeight="1">
      <c r="A180" s="238"/>
      <c r="B180" s="235"/>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row>
    <row r="181" spans="1:26" s="156" customFormat="1" ht="12.75" customHeight="1">
      <c r="A181" s="238"/>
      <c r="B181" s="235"/>
      <c r="C181" s="235"/>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row>
    <row r="182" spans="1:26" s="156" customFormat="1" ht="12.75" customHeight="1">
      <c r="A182" s="238"/>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row>
    <row r="183" spans="1:26" s="156" customFormat="1" ht="12.75" customHeight="1">
      <c r="A183" s="238"/>
      <c r="B183" s="235"/>
      <c r="C183" s="235"/>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row>
    <row r="184" spans="1:26" s="156" customFormat="1" ht="12.75" customHeight="1">
      <c r="A184" s="238"/>
      <c r="B184" s="235"/>
      <c r="C184" s="235"/>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row>
    <row r="185" spans="1:26" s="156" customFormat="1" ht="12.75" customHeight="1">
      <c r="A185" s="238"/>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row>
    <row r="186" spans="1:26" s="156" customFormat="1" ht="12.75" customHeight="1">
      <c r="A186" s="238"/>
      <c r="B186" s="235"/>
      <c r="C186" s="235"/>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row>
    <row r="187" spans="1:26" s="156" customFormat="1" ht="12.75" customHeight="1">
      <c r="A187" s="238"/>
      <c r="B187" s="235"/>
      <c r="C187" s="235"/>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row>
    <row r="188" spans="1:26" s="156" customFormat="1" ht="12.75" customHeight="1">
      <c r="A188" s="238"/>
      <c r="B188" s="235"/>
      <c r="C188" s="235"/>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row>
    <row r="189" spans="1:26" s="156" customFormat="1" ht="12.75" customHeight="1">
      <c r="A189" s="238"/>
      <c r="B189" s="235"/>
      <c r="C189" s="235"/>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row>
    <row r="190" spans="1:26" s="156" customFormat="1" ht="12.75" customHeight="1">
      <c r="A190" s="238"/>
      <c r="B190" s="235"/>
      <c r="C190" s="235"/>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row>
    <row r="191" spans="1:26" s="156" customFormat="1" ht="12.75" customHeight="1">
      <c r="A191" s="238"/>
      <c r="B191" s="235"/>
      <c r="C191" s="235"/>
      <c r="D191" s="235"/>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row>
    <row r="192" spans="1:26" s="156" customFormat="1" ht="12.75" customHeight="1">
      <c r="A192" s="238"/>
      <c r="B192" s="235"/>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row>
    <row r="193" spans="1:26" s="156" customFormat="1" ht="12.75" customHeight="1">
      <c r="A193" s="238"/>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row>
    <row r="194" spans="1:26" s="156" customFormat="1" ht="12.75" customHeight="1">
      <c r="A194" s="238"/>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row>
    <row r="195" spans="1:26" s="156" customFormat="1" ht="12.75" customHeight="1">
      <c r="A195" s="238"/>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row>
    <row r="196" spans="1:26" s="156" customFormat="1" ht="12.75" customHeight="1">
      <c r="A196" s="238"/>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row>
    <row r="197" spans="1:26" s="156" customFormat="1" ht="12.75" customHeight="1">
      <c r="A197" s="238"/>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row>
    <row r="198" spans="1:26" s="156" customFormat="1" ht="12.75" customHeight="1">
      <c r="A198" s="238"/>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row>
    <row r="199" spans="1:26" s="156" customFormat="1" ht="12.75" customHeight="1">
      <c r="A199" s="238"/>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row>
    <row r="200" spans="1:26" s="156" customFormat="1" ht="12.75" customHeight="1">
      <c r="A200" s="238"/>
      <c r="B200" s="235"/>
      <c r="C200" s="235"/>
      <c r="D200" s="235"/>
      <c r="E200" s="235"/>
      <c r="F200" s="235"/>
      <c r="G200" s="235"/>
      <c r="H200" s="235"/>
      <c r="I200" s="235"/>
      <c r="J200" s="235"/>
      <c r="K200" s="235"/>
      <c r="L200" s="235"/>
      <c r="M200" s="235"/>
      <c r="N200" s="235"/>
      <c r="O200" s="235"/>
      <c r="P200" s="235"/>
      <c r="Q200" s="235"/>
      <c r="R200" s="235"/>
      <c r="S200" s="235"/>
      <c r="T200" s="235"/>
      <c r="U200" s="235"/>
      <c r="V200" s="235"/>
      <c r="W200" s="235"/>
      <c r="X200" s="235"/>
      <c r="Y200" s="235"/>
      <c r="Z200" s="235"/>
    </row>
    <row r="201" spans="1:26" s="156" customFormat="1" ht="12.75" customHeight="1">
      <c r="A201" s="238"/>
      <c r="B201" s="235"/>
      <c r="C201" s="235"/>
      <c r="D201" s="235"/>
      <c r="E201" s="235"/>
      <c r="F201" s="235"/>
      <c r="G201" s="235"/>
      <c r="H201" s="235"/>
      <c r="I201" s="235"/>
      <c r="J201" s="235"/>
      <c r="K201" s="235"/>
      <c r="L201" s="235"/>
      <c r="M201" s="235"/>
      <c r="N201" s="235"/>
      <c r="O201" s="235"/>
      <c r="P201" s="235"/>
      <c r="Q201" s="235"/>
      <c r="R201" s="235"/>
      <c r="S201" s="235"/>
      <c r="T201" s="235"/>
      <c r="U201" s="235"/>
      <c r="V201" s="235"/>
      <c r="W201" s="235"/>
      <c r="X201" s="235"/>
      <c r="Y201" s="235"/>
      <c r="Z201" s="235"/>
    </row>
    <row r="202" spans="1:26" s="156" customFormat="1" ht="12.75" customHeight="1">
      <c r="A202" s="238"/>
      <c r="B202" s="235"/>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row>
    <row r="203" spans="1:26" s="156" customFormat="1" ht="12.75" customHeight="1">
      <c r="A203" s="238"/>
      <c r="B203" s="235"/>
      <c r="C203" s="235"/>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row>
    <row r="204" spans="1:26" s="156" customFormat="1" ht="12.75" customHeight="1">
      <c r="A204" s="238"/>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row>
    <row r="205" spans="1:26" s="156" customFormat="1" ht="12.75" customHeight="1">
      <c r="A205" s="238"/>
      <c r="B205" s="235"/>
      <c r="C205" s="235"/>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row>
    <row r="206" spans="1:26" s="156" customFormat="1" ht="12.75" customHeight="1">
      <c r="A206" s="238"/>
      <c r="B206" s="235"/>
      <c r="C206" s="235"/>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c r="Z206" s="235"/>
    </row>
    <row r="207" spans="1:26" s="156" customFormat="1" ht="12.75" customHeight="1">
      <c r="A207" s="238"/>
      <c r="B207" s="235"/>
      <c r="C207" s="235"/>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row>
    <row r="208" spans="1:26" s="156" customFormat="1" ht="12.75" customHeight="1">
      <c r="A208" s="238"/>
      <c r="B208" s="235"/>
      <c r="C208" s="235"/>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row>
    <row r="209" spans="1:26" s="156" customFormat="1" ht="12.75" customHeight="1">
      <c r="A209" s="238"/>
      <c r="B209" s="235"/>
      <c r="C209" s="235"/>
      <c r="D209" s="235"/>
      <c r="E209" s="235"/>
      <c r="F209" s="235"/>
      <c r="G209" s="235"/>
      <c r="H209" s="235"/>
      <c r="I209" s="235"/>
      <c r="J209" s="235"/>
      <c r="K209" s="235"/>
      <c r="L209" s="235"/>
      <c r="M209" s="235"/>
      <c r="N209" s="235"/>
      <c r="O209" s="235"/>
      <c r="P209" s="235"/>
      <c r="Q209" s="235"/>
      <c r="R209" s="235"/>
      <c r="S209" s="235"/>
      <c r="T209" s="235"/>
      <c r="U209" s="235"/>
      <c r="V209" s="235"/>
      <c r="W209" s="235"/>
      <c r="X209" s="235"/>
      <c r="Y209" s="235"/>
      <c r="Z209" s="235"/>
    </row>
    <row r="210" spans="1:26" s="156" customFormat="1" ht="12.75" customHeight="1">
      <c r="A210" s="238"/>
      <c r="B210" s="235"/>
      <c r="C210" s="235"/>
      <c r="D210" s="235"/>
      <c r="E210" s="235"/>
      <c r="F210" s="235"/>
      <c r="G210" s="235"/>
      <c r="H210" s="235"/>
      <c r="I210" s="235"/>
      <c r="J210" s="235"/>
      <c r="K210" s="235"/>
      <c r="L210" s="235"/>
      <c r="M210" s="235"/>
      <c r="N210" s="235"/>
      <c r="O210" s="235"/>
      <c r="P210" s="235"/>
      <c r="Q210" s="235"/>
      <c r="R210" s="235"/>
      <c r="S210" s="235"/>
      <c r="T210" s="235"/>
      <c r="U210" s="235"/>
      <c r="V210" s="235"/>
      <c r="W210" s="235"/>
      <c r="X210" s="235"/>
      <c r="Y210" s="235"/>
      <c r="Z210" s="235"/>
    </row>
    <row r="211" spans="1:26" s="156" customFormat="1" ht="12.75" customHeight="1">
      <c r="A211" s="238"/>
      <c r="B211" s="235"/>
      <c r="C211" s="235"/>
      <c r="D211" s="235"/>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row>
    <row r="212" spans="1:26" s="156" customFormat="1" ht="12.75" customHeight="1">
      <c r="A212" s="238"/>
      <c r="B212" s="235"/>
      <c r="C212" s="235"/>
      <c r="D212" s="235"/>
      <c r="E212" s="235"/>
      <c r="F212" s="235"/>
      <c r="G212" s="235"/>
      <c r="H212" s="235"/>
      <c r="I212" s="235"/>
      <c r="J212" s="235"/>
      <c r="K212" s="235"/>
      <c r="L212" s="235"/>
      <c r="M212" s="235"/>
      <c r="N212" s="235"/>
      <c r="O212" s="235"/>
      <c r="P212" s="235"/>
      <c r="Q212" s="235"/>
      <c r="R212" s="235"/>
      <c r="S212" s="235"/>
      <c r="T212" s="235"/>
      <c r="U212" s="235"/>
      <c r="V212" s="235"/>
      <c r="W212" s="235"/>
      <c r="X212" s="235"/>
      <c r="Y212" s="235"/>
      <c r="Z212" s="235"/>
    </row>
    <row r="213" spans="1:26" s="156" customFormat="1" ht="12.75" customHeight="1">
      <c r="A213" s="238"/>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row>
    <row r="214" spans="1:26" s="156" customFormat="1" ht="12.75" customHeight="1">
      <c r="A214" s="238"/>
      <c r="B214" s="235"/>
      <c r="C214" s="235"/>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row>
    <row r="215" spans="1:26" s="156" customFormat="1" ht="12.75" customHeight="1">
      <c r="A215" s="238"/>
      <c r="B215" s="235"/>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c r="Y215" s="235"/>
      <c r="Z215" s="235"/>
    </row>
    <row r="216" spans="1:26" s="156" customFormat="1" ht="12.75" customHeight="1">
      <c r="A216" s="238"/>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row>
    <row r="217" spans="1:26" s="156" customFormat="1" ht="12.75" customHeight="1">
      <c r="A217" s="238"/>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row>
    <row r="218" spans="1:26" s="156" customFormat="1" ht="12.75" customHeight="1">
      <c r="A218" s="238"/>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row>
    <row r="219" spans="1:26" s="156" customFormat="1" ht="12.75" customHeight="1">
      <c r="A219" s="238"/>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row>
    <row r="220" spans="1:26" s="156" customFormat="1" ht="12.75" customHeight="1">
      <c r="A220" s="238"/>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row>
    <row r="221" spans="1:26" s="156" customFormat="1" ht="12.75" customHeight="1">
      <c r="A221" s="238"/>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row>
    <row r="222" spans="1:26" s="156" customFormat="1" ht="12.75" customHeight="1">
      <c r="A222" s="238"/>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row>
    <row r="223" spans="1:26" s="156" customFormat="1" ht="12.75" customHeight="1">
      <c r="A223" s="238"/>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row>
    <row r="224" spans="1:26" s="156" customFormat="1" ht="12.75" customHeight="1">
      <c r="A224" s="238"/>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row>
    <row r="225" spans="1:26" s="156" customFormat="1" ht="12.75" customHeight="1">
      <c r="A225" s="238"/>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row>
    <row r="226" spans="1:26" s="156" customFormat="1" ht="12.75" customHeight="1">
      <c r="A226" s="238"/>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row>
    <row r="227" spans="1:26" s="156" customFormat="1" ht="12.75" customHeight="1">
      <c r="A227" s="238"/>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row>
    <row r="228" spans="1:26" s="156" customFormat="1" ht="12.75" customHeight="1">
      <c r="A228" s="238"/>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row>
    <row r="229" spans="1:26" s="156" customFormat="1" ht="12.75" customHeight="1">
      <c r="A229" s="238"/>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row>
    <row r="230" spans="1:26" s="156" customFormat="1" ht="12.75" customHeight="1">
      <c r="A230" s="238"/>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row>
    <row r="231" spans="1:26" s="156" customFormat="1" ht="12.75" customHeight="1">
      <c r="A231" s="238"/>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row>
    <row r="232" spans="1:26" s="156" customFormat="1" ht="12.75" customHeight="1">
      <c r="A232" s="238"/>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row>
    <row r="233" spans="1:26" s="156" customFormat="1" ht="12.75" customHeight="1">
      <c r="A233" s="238"/>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row>
    <row r="234" spans="1:26" s="156" customFormat="1" ht="12.75" customHeight="1">
      <c r="A234" s="238"/>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row>
    <row r="235" spans="1:26" s="156" customFormat="1" ht="12.75" customHeight="1">
      <c r="A235" s="238"/>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row>
    <row r="236" spans="1:26" s="156" customFormat="1" ht="12.75" customHeight="1">
      <c r="A236" s="238"/>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row>
    <row r="237" spans="1:26" s="156" customFormat="1" ht="12.75" customHeight="1">
      <c r="A237" s="238"/>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row>
    <row r="238" spans="1:26" s="156" customFormat="1" ht="12.75" customHeight="1">
      <c r="A238" s="238"/>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row>
    <row r="239" spans="1:26" s="156" customFormat="1" ht="12.75" customHeight="1">
      <c r="A239" s="238"/>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row>
    <row r="240" spans="1:26" s="156" customFormat="1" ht="12.75" customHeight="1">
      <c r="A240" s="238"/>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row>
    <row r="241" spans="1:26" s="156" customFormat="1" ht="12.75" customHeight="1">
      <c r="A241" s="238"/>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row>
    <row r="242" spans="1:26" s="156" customFormat="1" ht="12.75" customHeight="1">
      <c r="A242" s="238"/>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row>
    <row r="243" spans="1:26" s="156" customFormat="1" ht="12.75" customHeight="1">
      <c r="A243" s="238"/>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row>
    <row r="244" spans="1:26" s="156" customFormat="1" ht="12.75" customHeight="1">
      <c r="A244" s="238"/>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row>
    <row r="245" spans="1:26" s="156" customFormat="1" ht="12.75" customHeight="1">
      <c r="A245" s="238"/>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row>
    <row r="246" spans="1:26" s="156" customFormat="1" ht="12.75" customHeight="1">
      <c r="A246" s="238"/>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row>
    <row r="247" spans="1:26" s="156" customFormat="1" ht="12.75" customHeight="1">
      <c r="A247" s="238"/>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row>
    <row r="248" spans="1:26" s="156" customFormat="1" ht="12.75" customHeight="1">
      <c r="A248" s="238"/>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row>
    <row r="249" spans="1:26" s="156" customFormat="1" ht="12.75" customHeight="1">
      <c r="A249" s="238"/>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row>
    <row r="250" spans="1:26" s="156" customFormat="1" ht="12.75" customHeight="1">
      <c r="A250" s="238"/>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row>
    <row r="251" spans="1:26" s="156" customFormat="1" ht="12.75" customHeight="1">
      <c r="A251" s="238"/>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row>
    <row r="252" spans="1:26" s="156" customFormat="1" ht="12.75" customHeight="1">
      <c r="A252" s="238"/>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row>
    <row r="253" spans="1:26" s="156" customFormat="1" ht="12.75" customHeight="1">
      <c r="A253" s="238"/>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row>
    <row r="254" spans="1:26" s="156" customFormat="1" ht="12.75" customHeight="1">
      <c r="A254" s="238"/>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row>
    <row r="255" spans="1:26" s="156" customFormat="1" ht="12.75" customHeight="1">
      <c r="A255" s="238"/>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row>
    <row r="256" spans="1:26" s="156" customFormat="1" ht="12.75" customHeight="1">
      <c r="A256" s="238"/>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row>
    <row r="257" spans="1:26" s="156" customFormat="1" ht="12.75" customHeight="1">
      <c r="A257" s="238"/>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row>
    <row r="258" spans="1:26" s="156" customFormat="1" ht="12.75" customHeight="1">
      <c r="A258" s="238"/>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row>
    <row r="259" spans="1:26" s="156" customFormat="1" ht="12.75" customHeight="1">
      <c r="A259" s="238"/>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row>
    <row r="260" spans="1:26" s="156" customFormat="1" ht="12.75" customHeight="1">
      <c r="A260" s="238"/>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row>
    <row r="261" spans="1:26" s="156" customFormat="1" ht="12.75" customHeight="1">
      <c r="A261" s="238"/>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row>
    <row r="262" spans="1:26" s="156" customFormat="1" ht="12.75" customHeight="1">
      <c r="A262" s="238"/>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row>
    <row r="263" spans="1:26" s="156" customFormat="1" ht="12.75" customHeight="1">
      <c r="A263" s="238"/>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row>
    <row r="264" spans="1:26" s="156" customFormat="1" ht="12.75" customHeight="1">
      <c r="A264" s="238"/>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row>
    <row r="265" spans="1:26" s="156" customFormat="1" ht="12.75" customHeight="1">
      <c r="A265" s="238"/>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row>
    <row r="266" spans="1:26" s="156" customFormat="1" ht="12.75" customHeight="1">
      <c r="A266" s="238"/>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row>
    <row r="267" spans="1:26" s="156" customFormat="1" ht="12.75" customHeight="1">
      <c r="A267" s="238"/>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row>
    <row r="268" spans="1:26" s="156" customFormat="1" ht="12.75" customHeight="1">
      <c r="A268" s="238"/>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row>
    <row r="269" spans="1:26" s="156" customFormat="1" ht="12.75" customHeight="1">
      <c r="A269" s="238"/>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row>
    <row r="270" spans="1:26" s="156" customFormat="1" ht="12.75" customHeight="1">
      <c r="A270" s="238"/>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row>
    <row r="271" spans="1:26" s="156" customFormat="1" ht="12.75" customHeight="1">
      <c r="A271" s="238"/>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row>
    <row r="272" spans="1:26" s="156" customFormat="1" ht="12.75" customHeight="1">
      <c r="A272" s="238"/>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row>
    <row r="273" spans="1:26" s="156" customFormat="1" ht="12.75" customHeight="1">
      <c r="A273" s="238"/>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row>
    <row r="274" spans="1:26" s="156" customFormat="1" ht="12.75" customHeight="1">
      <c r="A274" s="238"/>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row>
    <row r="275" spans="1:26" s="156" customFormat="1" ht="12.75" customHeight="1">
      <c r="A275" s="238"/>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row>
    <row r="276" spans="1:26" s="156" customFormat="1" ht="12.75" customHeight="1">
      <c r="A276" s="238"/>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row>
    <row r="277" spans="1:26" s="156" customFormat="1" ht="12.75" customHeight="1">
      <c r="A277" s="238"/>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row>
    <row r="278" spans="1:26" s="156" customFormat="1" ht="12.75" customHeight="1">
      <c r="A278" s="238"/>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row>
    <row r="279" spans="1:26" s="156" customFormat="1" ht="12.75" customHeight="1">
      <c r="A279" s="238"/>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row>
    <row r="280" spans="1:26" s="156" customFormat="1" ht="12.75" customHeight="1">
      <c r="A280" s="238"/>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row>
    <row r="281" spans="1:26" s="156" customFormat="1" ht="12.75" customHeight="1">
      <c r="A281" s="238"/>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row>
    <row r="282" spans="1:26" s="156" customFormat="1" ht="12.75" customHeight="1">
      <c r="A282" s="238"/>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row>
    <row r="283" spans="1:26" s="156" customFormat="1" ht="12.75" customHeight="1">
      <c r="A283" s="238"/>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row>
    <row r="284" spans="1:26" s="156" customFormat="1" ht="12.75" customHeight="1">
      <c r="A284" s="238"/>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row>
    <row r="285" spans="1:26" s="156" customFormat="1" ht="12.75" customHeight="1">
      <c r="A285" s="238"/>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row>
    <row r="286" spans="1:26" s="156" customFormat="1" ht="12.75" customHeight="1">
      <c r="A286" s="238"/>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row>
    <row r="287" spans="1:26" s="156" customFormat="1" ht="12.75" customHeight="1">
      <c r="A287" s="238"/>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row>
    <row r="288" spans="1:26" s="156" customFormat="1" ht="12.75" customHeight="1">
      <c r="A288" s="238"/>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row>
    <row r="289" spans="1:26" s="156" customFormat="1" ht="12.75" customHeight="1">
      <c r="A289" s="238"/>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row>
    <row r="290" spans="1:26" s="156" customFormat="1" ht="12.75" customHeight="1">
      <c r="A290" s="238"/>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row>
    <row r="291" spans="1:26" s="156" customFormat="1" ht="12.75" customHeight="1">
      <c r="A291" s="238"/>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row>
    <row r="292" spans="1:26" s="156" customFormat="1" ht="12.75" customHeight="1">
      <c r="A292" s="238"/>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row>
    <row r="293" spans="1:26" s="156" customFormat="1" ht="12.75" customHeight="1">
      <c r="A293" s="238"/>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row>
    <row r="294" spans="1:26" s="156" customFormat="1" ht="12.75" customHeight="1">
      <c r="A294" s="238"/>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row>
    <row r="295" spans="1:26" s="156" customFormat="1" ht="12.75" customHeight="1">
      <c r="A295" s="238"/>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row>
    <row r="296" spans="1:26" s="156" customFormat="1" ht="12.75" customHeight="1">
      <c r="A296" s="238"/>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row>
    <row r="297" spans="1:26" s="156" customFormat="1" ht="12.75" customHeight="1">
      <c r="A297" s="238"/>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row>
    <row r="298" spans="1:26" s="156" customFormat="1" ht="12.75" customHeight="1">
      <c r="A298" s="238"/>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row>
    <row r="299" spans="1:26" s="156" customFormat="1" ht="12.75" customHeight="1">
      <c r="A299" s="238"/>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row>
    <row r="300" spans="1:26" s="156" customFormat="1" ht="12.75" customHeight="1">
      <c r="A300" s="238"/>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row>
    <row r="301" spans="1:26" s="156" customFormat="1" ht="12.75" customHeight="1">
      <c r="A301" s="238"/>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row>
    <row r="302" spans="1:26" s="156" customFormat="1" ht="12.75" customHeight="1">
      <c r="A302" s="238"/>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row>
    <row r="303" spans="1:26" s="156" customFormat="1" ht="12.75" customHeight="1">
      <c r="A303" s="238"/>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row>
    <row r="304" spans="1:26" s="156" customFormat="1" ht="12.75" customHeight="1">
      <c r="A304" s="238"/>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row>
    <row r="305" spans="1:26" s="156" customFormat="1" ht="12.75" customHeight="1">
      <c r="A305" s="238"/>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row>
    <row r="306" spans="1:26" s="156" customFormat="1" ht="12.75" customHeight="1">
      <c r="A306" s="238"/>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row>
    <row r="307" spans="1:26" s="156" customFormat="1" ht="12.75" customHeight="1">
      <c r="A307" s="238"/>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row>
    <row r="308" spans="1:26" s="156" customFormat="1" ht="12.75" customHeight="1">
      <c r="A308" s="238"/>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row>
    <row r="309" spans="1:26" s="156" customFormat="1" ht="12.75" customHeight="1">
      <c r="A309" s="238"/>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row>
    <row r="310" spans="1:26" s="156" customFormat="1" ht="12.75" customHeight="1">
      <c r="A310" s="238"/>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row>
    <row r="311" spans="1:26" s="156" customFormat="1" ht="12.75" customHeight="1">
      <c r="A311" s="238"/>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row>
    <row r="312" spans="1:26" s="156" customFormat="1" ht="12.75" customHeight="1">
      <c r="A312" s="238"/>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row>
    <row r="313" spans="1:26" s="156" customFormat="1" ht="12.75" customHeight="1">
      <c r="A313" s="238"/>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row>
    <row r="314" spans="1:26" s="156" customFormat="1" ht="12.75" customHeight="1">
      <c r="A314" s="238"/>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row>
    <row r="315" spans="1:26" s="156" customFormat="1" ht="12.75" customHeight="1">
      <c r="A315" s="238"/>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row>
    <row r="316" spans="1:26" s="156" customFormat="1" ht="12.75" customHeight="1">
      <c r="A316" s="238"/>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row>
    <row r="317" spans="1:26" s="156" customFormat="1" ht="12.75" customHeight="1">
      <c r="A317" s="238"/>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row>
    <row r="318" spans="1:26" s="156" customFormat="1" ht="12.75" customHeight="1">
      <c r="A318" s="238"/>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row>
    <row r="319" spans="1:26" s="156" customFormat="1" ht="12.75" customHeight="1">
      <c r="A319" s="238"/>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row>
    <row r="320" spans="1:26" s="156" customFormat="1" ht="12.75" customHeight="1">
      <c r="A320" s="238"/>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row>
    <row r="321" spans="1:26" s="156" customFormat="1" ht="12.75" customHeight="1">
      <c r="A321" s="238"/>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row>
    <row r="322" spans="1:26" s="156" customFormat="1" ht="12.75" customHeight="1">
      <c r="A322" s="238"/>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row>
    <row r="323" spans="1:26" s="156" customFormat="1" ht="12.75" customHeight="1">
      <c r="A323" s="238"/>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row>
    <row r="324" spans="1:26" s="156" customFormat="1" ht="12.75" customHeight="1">
      <c r="A324" s="238"/>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row>
    <row r="325" spans="1:26" s="156" customFormat="1" ht="12.75" customHeight="1">
      <c r="A325" s="238"/>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row>
    <row r="326" spans="1:26" s="156" customFormat="1" ht="12.75" customHeight="1">
      <c r="A326" s="238"/>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row>
    <row r="327" spans="1:26" s="156" customFormat="1" ht="12.75" customHeight="1">
      <c r="A327" s="238"/>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row>
    <row r="328" spans="1:26" s="156" customFormat="1" ht="12.75" customHeight="1">
      <c r="A328" s="238"/>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row>
    <row r="329" spans="1:26" s="156" customFormat="1" ht="12.75" customHeight="1">
      <c r="A329" s="238"/>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row>
    <row r="330" spans="1:26" s="156" customFormat="1" ht="12.75" customHeight="1">
      <c r="A330" s="238"/>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row>
    <row r="331" spans="1:26" s="156" customFormat="1" ht="12.75" customHeight="1">
      <c r="A331" s="238"/>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row>
    <row r="332" spans="1:26" s="156" customFormat="1" ht="12.75" customHeight="1">
      <c r="A332" s="238"/>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row>
    <row r="333" spans="1:26" s="156" customFormat="1" ht="12.75" customHeight="1">
      <c r="A333" s="238"/>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row>
    <row r="334" spans="1:26" s="156" customFormat="1" ht="12.75" customHeight="1">
      <c r="A334" s="238"/>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row>
    <row r="335" spans="1:26" s="156" customFormat="1" ht="12.75" customHeight="1">
      <c r="A335" s="238"/>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row>
    <row r="336" spans="1:26" s="156" customFormat="1" ht="12.75" customHeight="1">
      <c r="A336" s="238"/>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row>
    <row r="337" spans="1:26" s="156" customFormat="1" ht="12.75" customHeight="1">
      <c r="A337" s="238"/>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row>
    <row r="338" spans="1:26" s="156" customFormat="1" ht="12.75" customHeight="1">
      <c r="A338" s="238"/>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row>
    <row r="339" spans="1:26" s="156" customFormat="1" ht="12.75" customHeight="1">
      <c r="A339" s="238"/>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row>
    <row r="340" spans="1:26" s="156" customFormat="1" ht="12.75" customHeight="1">
      <c r="A340" s="238"/>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row>
    <row r="341" spans="1:26" s="156" customFormat="1" ht="12.75" customHeight="1">
      <c r="A341" s="238"/>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row>
    <row r="342" spans="1:26" s="156" customFormat="1" ht="12.75" customHeight="1">
      <c r="A342" s="238"/>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row>
    <row r="343" spans="1:26" s="156" customFormat="1" ht="12.75" customHeight="1">
      <c r="A343" s="238"/>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row>
    <row r="344" spans="1:26" s="156" customFormat="1" ht="12.75" customHeight="1">
      <c r="A344" s="238"/>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row>
    <row r="345" spans="1:26" s="156" customFormat="1" ht="12.75" customHeight="1">
      <c r="A345" s="238"/>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row>
    <row r="346" spans="1:26" s="156" customFormat="1" ht="12.75" customHeight="1">
      <c r="A346" s="238"/>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row>
    <row r="347" spans="1:26" s="156" customFormat="1" ht="12.75" customHeight="1">
      <c r="A347" s="238"/>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row>
    <row r="348" spans="1:26" s="156" customFormat="1" ht="12.75" customHeight="1">
      <c r="A348" s="238"/>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row>
    <row r="349" spans="1:26" s="156" customFormat="1" ht="12.75" customHeight="1">
      <c r="A349" s="238"/>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row>
    <row r="350" spans="1:26" s="156" customFormat="1" ht="12.75" customHeight="1">
      <c r="A350" s="238"/>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row>
    <row r="351" spans="1:26" s="156" customFormat="1" ht="12.75" customHeight="1">
      <c r="A351" s="238"/>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row>
    <row r="352" spans="1:26" s="156" customFormat="1" ht="12.75" customHeight="1">
      <c r="A352" s="238"/>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row>
    <row r="353" spans="1:26" s="156" customFormat="1" ht="12.75" customHeight="1">
      <c r="A353" s="238"/>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row>
    <row r="354" spans="1:26" s="156" customFormat="1" ht="12.75" customHeight="1">
      <c r="A354" s="238"/>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row>
    <row r="355" spans="1:26" s="156" customFormat="1" ht="12.75" customHeight="1">
      <c r="A355" s="238"/>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row>
    <row r="356" spans="1:26" s="156" customFormat="1" ht="12.75" customHeight="1">
      <c r="A356" s="238"/>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row>
    <row r="357" spans="1:26" s="156" customFormat="1" ht="12.75" customHeight="1">
      <c r="A357" s="238"/>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row>
    <row r="358" spans="1:26" s="156" customFormat="1" ht="12.75" customHeight="1">
      <c r="A358" s="238"/>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row>
    <row r="359" spans="1:26" s="156" customFormat="1" ht="12.75" customHeight="1">
      <c r="A359" s="238"/>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row>
    <row r="360" spans="1:26" s="156" customFormat="1" ht="12.75" customHeight="1">
      <c r="A360" s="238"/>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row>
    <row r="361" spans="1:26" s="156" customFormat="1" ht="12.75" customHeight="1">
      <c r="A361" s="238"/>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row>
    <row r="362" spans="1:26" s="156" customFormat="1" ht="12.75" customHeight="1">
      <c r="A362" s="238"/>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row>
    <row r="363" spans="1:26" s="156" customFormat="1" ht="12.75" customHeight="1">
      <c r="A363" s="238"/>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row>
    <row r="364" spans="1:26" s="156" customFormat="1" ht="12.75" customHeight="1">
      <c r="A364" s="238"/>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row>
    <row r="365" spans="1:26" s="156" customFormat="1" ht="12.75" customHeight="1">
      <c r="A365" s="238"/>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row>
    <row r="366" spans="1:26" s="156" customFormat="1" ht="12.75" customHeight="1">
      <c r="A366" s="238"/>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row>
    <row r="367" spans="1:26" s="156" customFormat="1" ht="12.75" customHeight="1">
      <c r="A367" s="238"/>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row>
    <row r="368" spans="1:26" s="156" customFormat="1" ht="12.75" customHeight="1">
      <c r="A368" s="238"/>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row>
    <row r="369" spans="1:26" s="156" customFormat="1" ht="12.75" customHeight="1">
      <c r="A369" s="238"/>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row>
    <row r="370" spans="1:26" s="156" customFormat="1" ht="12.75" customHeight="1">
      <c r="A370" s="238"/>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row>
    <row r="371" spans="1:26" s="156" customFormat="1" ht="12.75" customHeight="1">
      <c r="A371" s="238"/>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row>
    <row r="372" spans="1:26" s="156" customFormat="1" ht="12.75" customHeight="1">
      <c r="A372" s="238"/>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row>
    <row r="373" spans="1:26" s="156" customFormat="1" ht="12.75" customHeight="1">
      <c r="A373" s="238"/>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row>
    <row r="374" spans="1:26" s="156" customFormat="1" ht="12.75" customHeight="1">
      <c r="A374" s="238"/>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row>
    <row r="375" spans="1:26" s="156" customFormat="1" ht="12.75" customHeight="1">
      <c r="A375" s="238"/>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row>
    <row r="376" spans="1:26" s="156" customFormat="1" ht="12.75" customHeight="1">
      <c r="A376" s="238"/>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row>
    <row r="377" spans="1:26" s="156" customFormat="1" ht="12.75" customHeight="1">
      <c r="A377" s="238"/>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row>
    <row r="378" spans="1:26" s="156" customFormat="1" ht="12.75" customHeight="1">
      <c r="A378" s="238"/>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row>
    <row r="379" spans="1:26" s="156" customFormat="1" ht="12.75" customHeight="1">
      <c r="A379" s="238"/>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row>
    <row r="380" spans="1:26" s="156" customFormat="1" ht="12.75" customHeight="1">
      <c r="A380" s="238"/>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row>
    <row r="381" spans="1:26" s="156" customFormat="1" ht="12.75" customHeight="1">
      <c r="A381" s="238"/>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row>
    <row r="382" spans="1:26" s="156" customFormat="1" ht="12.75" customHeight="1">
      <c r="A382" s="238"/>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row>
    <row r="383" spans="1:26" s="156" customFormat="1" ht="12.75" customHeight="1">
      <c r="A383" s="238"/>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row>
    <row r="384" spans="1:26" s="156" customFormat="1" ht="12.75" customHeight="1">
      <c r="A384" s="238"/>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row>
    <row r="385" spans="1:26" s="156" customFormat="1" ht="12.75" customHeight="1">
      <c r="A385" s="238"/>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row>
    <row r="386" spans="1:26" s="156" customFormat="1" ht="12.75" customHeight="1">
      <c r="A386" s="238"/>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row>
    <row r="387" spans="1:26" s="156" customFormat="1" ht="12.75" customHeight="1">
      <c r="A387" s="238"/>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row>
    <row r="388" spans="1:26" s="156" customFormat="1" ht="12.75" customHeight="1">
      <c r="A388" s="238"/>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row>
    <row r="389" spans="1:26" s="156" customFormat="1" ht="12.75" customHeight="1">
      <c r="A389" s="238"/>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row>
    <row r="390" spans="1:26" s="156" customFormat="1" ht="12.75" customHeight="1">
      <c r="A390" s="238"/>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row>
    <row r="391" spans="1:26" s="156" customFormat="1" ht="12.75" customHeight="1">
      <c r="A391" s="238"/>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row>
    <row r="392" spans="1:26" s="156" customFormat="1" ht="12.75" customHeight="1">
      <c r="A392" s="238"/>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row>
    <row r="393" spans="1:26" s="156" customFormat="1" ht="12.75" customHeight="1">
      <c r="A393" s="238"/>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row>
    <row r="394" spans="1:26" s="156" customFormat="1" ht="12.75" customHeight="1">
      <c r="A394" s="238"/>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row>
    <row r="395" spans="1:26" s="156" customFormat="1" ht="12.75" customHeight="1">
      <c r="A395" s="238"/>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row>
    <row r="396" spans="1:26" s="156" customFormat="1" ht="12.75" customHeight="1">
      <c r="A396" s="238"/>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row>
    <row r="397" spans="1:26" s="156" customFormat="1" ht="12.75" customHeight="1">
      <c r="A397" s="238"/>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row>
    <row r="398" spans="1:26" s="156" customFormat="1" ht="12.75" customHeight="1">
      <c r="A398" s="238"/>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row>
    <row r="399" spans="1:26" s="156" customFormat="1" ht="12.75" customHeight="1">
      <c r="A399" s="238"/>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row>
    <row r="400" spans="1:26" s="156" customFormat="1" ht="12.75" customHeight="1">
      <c r="A400" s="238"/>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row>
    <row r="401" spans="1:26" s="156" customFormat="1" ht="12.75" customHeight="1">
      <c r="A401" s="238"/>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row>
    <row r="402" spans="1:26" s="156" customFormat="1" ht="12.75" customHeight="1">
      <c r="A402" s="238"/>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row>
    <row r="403" spans="1:26" s="156" customFormat="1" ht="12.75" customHeight="1">
      <c r="A403" s="238"/>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row>
    <row r="404" spans="1:26" s="156" customFormat="1" ht="12.75" customHeight="1">
      <c r="A404" s="238"/>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row>
    <row r="405" spans="1:26" s="156" customFormat="1" ht="12.75" customHeight="1">
      <c r="A405" s="238"/>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row>
    <row r="406" spans="1:26" s="156" customFormat="1" ht="12.75" customHeight="1">
      <c r="A406" s="238"/>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row>
    <row r="407" spans="1:26" s="156" customFormat="1" ht="12.75" customHeight="1">
      <c r="A407" s="238"/>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row>
    <row r="408" spans="1:26" s="156" customFormat="1" ht="12.75" customHeight="1">
      <c r="A408" s="238"/>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row>
    <row r="409" spans="1:26" s="156" customFormat="1" ht="12.75" customHeight="1">
      <c r="A409" s="238"/>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row>
    <row r="410" spans="1:26" s="156" customFormat="1" ht="12.75" customHeight="1">
      <c r="A410" s="238"/>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row>
    <row r="411" spans="1:26" s="156" customFormat="1" ht="12.75" customHeight="1">
      <c r="A411" s="238"/>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row>
    <row r="412" spans="1:26" s="156" customFormat="1" ht="12.75" customHeight="1">
      <c r="A412" s="238"/>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row>
    <row r="413" spans="1:26" s="156" customFormat="1" ht="12.75" customHeight="1">
      <c r="A413" s="238"/>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row>
    <row r="414" spans="1:26" s="156" customFormat="1" ht="12.75" customHeight="1">
      <c r="A414" s="238"/>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row>
    <row r="415" spans="1:26" s="156" customFormat="1" ht="12.75" customHeight="1">
      <c r="A415" s="238"/>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row>
    <row r="416" spans="1:26" s="156" customFormat="1" ht="12.75" customHeight="1">
      <c r="A416" s="238"/>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row>
    <row r="417" spans="1:26" s="156" customFormat="1" ht="12.75" customHeight="1">
      <c r="A417" s="238"/>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row>
    <row r="418" spans="1:26" s="156" customFormat="1" ht="12.75" customHeight="1">
      <c r="A418" s="238"/>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row>
    <row r="419" spans="1:26" s="156" customFormat="1" ht="12.75" customHeight="1">
      <c r="A419" s="238"/>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row>
    <row r="420" spans="1:26" s="156" customFormat="1" ht="12.75" customHeight="1">
      <c r="A420" s="238"/>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row>
    <row r="421" spans="1:26" s="156" customFormat="1" ht="12.75" customHeight="1">
      <c r="A421" s="238"/>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row>
    <row r="422" spans="1:26" s="156" customFormat="1" ht="12.75" customHeight="1">
      <c r="A422" s="238"/>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row>
    <row r="423" spans="1:26" s="156" customFormat="1" ht="12.75" customHeight="1">
      <c r="A423" s="238"/>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row>
    <row r="424" spans="1:26" s="156" customFormat="1" ht="12.75" customHeight="1">
      <c r="A424" s="238"/>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row>
    <row r="425" spans="1:26" s="156" customFormat="1" ht="12.75" customHeight="1">
      <c r="A425" s="238"/>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row>
    <row r="426" spans="1:26" s="156" customFormat="1" ht="12.75" customHeight="1">
      <c r="A426" s="238"/>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row>
    <row r="427" spans="1:26" s="156" customFormat="1" ht="12.75" customHeight="1">
      <c r="A427" s="238"/>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row>
    <row r="428" spans="1:26" s="156" customFormat="1" ht="12.75" customHeight="1">
      <c r="A428" s="238"/>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row>
    <row r="429" spans="1:26" s="156" customFormat="1" ht="12.75" customHeight="1">
      <c r="A429" s="238"/>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row>
    <row r="430" spans="1:26" s="156" customFormat="1" ht="12.75" customHeight="1">
      <c r="A430" s="238"/>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row>
    <row r="431" spans="1:26" s="156" customFormat="1" ht="12.75" customHeight="1">
      <c r="A431" s="238"/>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row>
    <row r="432" spans="1:26" s="156" customFormat="1" ht="12.75" customHeight="1">
      <c r="A432" s="238"/>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row>
    <row r="433" spans="1:26" s="156" customFormat="1" ht="12.75" customHeight="1">
      <c r="A433" s="238"/>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row>
    <row r="434" spans="1:26" s="156" customFormat="1" ht="12.75" customHeight="1">
      <c r="A434" s="238"/>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row>
    <row r="435" spans="1:26" s="156" customFormat="1" ht="12.75" customHeight="1">
      <c r="A435" s="238"/>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row>
    <row r="436" spans="1:26" s="156" customFormat="1" ht="12.75" customHeight="1">
      <c r="A436" s="238"/>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row>
    <row r="437" spans="1:26" s="156" customFormat="1" ht="12.75" customHeight="1">
      <c r="A437" s="238"/>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row>
    <row r="438" spans="1:26" s="156" customFormat="1" ht="12.75" customHeight="1">
      <c r="A438" s="238"/>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row>
    <row r="439" spans="1:26" s="156" customFormat="1" ht="12.75" customHeight="1">
      <c r="A439" s="238"/>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row>
    <row r="440" spans="1:26" s="156" customFormat="1" ht="12.75" customHeight="1">
      <c r="A440" s="238"/>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row>
    <row r="441" spans="1:26" s="156" customFormat="1" ht="12.75" customHeight="1">
      <c r="A441" s="238"/>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row>
    <row r="442" spans="1:26" s="156" customFormat="1" ht="12.75" customHeight="1">
      <c r="A442" s="238"/>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row>
    <row r="443" spans="1:26" s="156" customFormat="1" ht="12.75" customHeight="1">
      <c r="A443" s="238"/>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row>
    <row r="444" spans="1:26" s="156" customFormat="1" ht="12.75" customHeight="1">
      <c r="A444" s="238"/>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row>
    <row r="445" spans="1:26" s="156" customFormat="1" ht="12.75" customHeight="1">
      <c r="A445" s="238"/>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row>
    <row r="446" spans="1:26" s="156" customFormat="1" ht="12.75" customHeight="1">
      <c r="A446" s="238"/>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row>
    <row r="447" spans="1:26" s="156" customFormat="1" ht="12.75" customHeight="1">
      <c r="A447" s="238"/>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row>
    <row r="448" spans="1:26" s="156" customFormat="1" ht="12.75" customHeight="1">
      <c r="A448" s="238"/>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row>
    <row r="449" spans="1:26" s="156" customFormat="1" ht="12.75" customHeight="1">
      <c r="A449" s="238"/>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row>
    <row r="450" spans="1:26" s="156" customFormat="1" ht="12.75" customHeight="1">
      <c r="A450" s="238"/>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row>
    <row r="451" spans="1:26" s="156" customFormat="1" ht="12.75" customHeight="1">
      <c r="A451" s="238"/>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row>
    <row r="452" spans="1:26" s="156" customFormat="1" ht="12.75" customHeight="1">
      <c r="A452" s="238"/>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row>
    <row r="453" spans="1:26" s="156" customFormat="1" ht="12.75" customHeight="1">
      <c r="A453" s="238"/>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row>
    <row r="454" spans="1:26" s="156" customFormat="1" ht="12.75" customHeight="1">
      <c r="A454" s="238"/>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row>
    <row r="455" spans="1:26" s="156" customFormat="1" ht="12.75" customHeight="1">
      <c r="A455" s="238"/>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row>
    <row r="456" spans="1:26" s="156" customFormat="1" ht="12.75" customHeight="1">
      <c r="A456" s="238"/>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row>
    <row r="457" spans="1:26" s="156" customFormat="1" ht="12.75" customHeight="1">
      <c r="A457" s="238"/>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row>
    <row r="458" spans="1:26" s="156" customFormat="1" ht="12.75" customHeight="1">
      <c r="A458" s="238"/>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row>
    <row r="459" spans="1:26" s="156" customFormat="1" ht="12.75" customHeight="1">
      <c r="A459" s="238"/>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row>
    <row r="460" spans="1:26" s="156" customFormat="1" ht="12.75" customHeight="1">
      <c r="A460" s="238"/>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row>
    <row r="461" spans="1:26" s="156" customFormat="1" ht="12.75" customHeight="1">
      <c r="A461" s="238"/>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row>
    <row r="462" spans="1:26" s="156" customFormat="1" ht="12.75" customHeight="1">
      <c r="A462" s="238"/>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row>
    <row r="463" spans="1:26" s="156" customFormat="1" ht="12.75" customHeight="1">
      <c r="A463" s="238"/>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row>
    <row r="464" spans="1:26" s="156" customFormat="1" ht="12.75" customHeight="1">
      <c r="A464" s="238"/>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row>
    <row r="465" spans="1:26" s="156" customFormat="1" ht="12.75" customHeight="1">
      <c r="A465" s="238"/>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row>
    <row r="466" spans="1:26" s="156" customFormat="1" ht="12.75" customHeight="1">
      <c r="A466" s="238"/>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row>
    <row r="467" spans="1:26" s="156" customFormat="1" ht="12.75" customHeight="1">
      <c r="A467" s="238"/>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row>
    <row r="468" spans="1:26" s="156" customFormat="1" ht="12.75" customHeight="1">
      <c r="A468" s="238"/>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row>
    <row r="469" spans="1:26" s="156" customFormat="1" ht="12.75" customHeight="1">
      <c r="A469" s="238"/>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row>
    <row r="470" spans="1:26" s="156" customFormat="1" ht="12.75" customHeight="1">
      <c r="A470" s="238"/>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row>
    <row r="471" spans="1:26" s="156" customFormat="1" ht="12.75" customHeight="1">
      <c r="A471" s="238"/>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row>
    <row r="472" spans="1:26" s="156" customFormat="1" ht="12.75" customHeight="1">
      <c r="A472" s="238"/>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row>
    <row r="473" spans="1:26" s="156" customFormat="1" ht="12.75" customHeight="1">
      <c r="A473" s="238"/>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row>
    <row r="474" spans="1:26" s="156" customFormat="1" ht="12.75" customHeight="1">
      <c r="A474" s="238"/>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row>
    <row r="475" spans="1:26" s="156" customFormat="1" ht="12.75" customHeight="1">
      <c r="A475" s="238"/>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row>
    <row r="476" spans="1:26" s="156" customFormat="1" ht="12.75" customHeight="1">
      <c r="A476" s="238"/>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row>
    <row r="477" spans="1:26" s="156" customFormat="1" ht="12.75" customHeight="1">
      <c r="A477" s="238"/>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row>
    <row r="478" spans="1:26" s="156" customFormat="1" ht="12.75" customHeight="1">
      <c r="A478" s="238"/>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row>
    <row r="479" spans="1:26" s="156" customFormat="1" ht="12.75" customHeight="1">
      <c r="A479" s="238"/>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row>
    <row r="480" spans="1:26" s="156" customFormat="1" ht="12.75" customHeight="1">
      <c r="A480" s="238"/>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row>
    <row r="481" spans="1:26" s="156" customFormat="1" ht="12.75" customHeight="1">
      <c r="A481" s="238"/>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row>
    <row r="482" spans="1:26" s="156" customFormat="1" ht="12.75" customHeight="1">
      <c r="A482" s="238"/>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row>
    <row r="483" spans="1:26" s="156" customFormat="1" ht="12.75" customHeight="1">
      <c r="A483" s="238"/>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row>
    <row r="484" spans="1:26" s="156" customFormat="1" ht="12.75" customHeight="1">
      <c r="A484" s="238"/>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row>
    <row r="485" spans="1:26" s="156" customFormat="1" ht="12.75" customHeight="1">
      <c r="A485" s="238"/>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row>
    <row r="486" spans="1:26" s="156" customFormat="1" ht="12.75" customHeight="1">
      <c r="A486" s="238"/>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row>
    <row r="487" spans="1:26" s="156" customFormat="1" ht="12.75" customHeight="1">
      <c r="A487" s="238"/>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row>
    <row r="488" spans="1:26" s="156" customFormat="1" ht="12.75" customHeight="1">
      <c r="A488" s="238"/>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row>
    <row r="489" spans="1:26" s="156" customFormat="1" ht="12.75" customHeight="1">
      <c r="A489" s="238"/>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row>
    <row r="490" spans="1:26" s="156" customFormat="1" ht="12.75" customHeight="1">
      <c r="A490" s="238"/>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row>
    <row r="491" spans="1:26" s="156" customFormat="1" ht="12.75" customHeight="1">
      <c r="A491" s="238"/>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row>
    <row r="492" spans="1:26" s="156" customFormat="1" ht="12.75" customHeight="1">
      <c r="A492" s="238"/>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row>
    <row r="493" spans="1:26" s="156" customFormat="1" ht="12.75" customHeight="1">
      <c r="A493" s="238"/>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row>
    <row r="494" spans="1:26" s="156" customFormat="1" ht="12.75" customHeight="1">
      <c r="A494" s="238"/>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row>
    <row r="495" spans="1:26" s="156" customFormat="1" ht="12.75" customHeight="1">
      <c r="A495" s="238"/>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row>
    <row r="496" spans="1:26" s="156" customFormat="1" ht="12.75" customHeight="1">
      <c r="A496" s="238"/>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row>
    <row r="497" spans="1:26" s="156" customFormat="1" ht="12.75" customHeight="1">
      <c r="A497" s="238"/>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row>
    <row r="498" spans="1:26" s="156" customFormat="1" ht="12.75" customHeight="1">
      <c r="A498" s="238"/>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row>
    <row r="499" spans="1:26" s="156" customFormat="1" ht="12.75" customHeight="1">
      <c r="A499" s="238"/>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row>
    <row r="500" spans="1:26" s="156" customFormat="1" ht="12.75" customHeight="1">
      <c r="A500" s="238"/>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row>
    <row r="501" spans="1:26" s="156" customFormat="1" ht="12.75" customHeight="1">
      <c r="A501" s="238"/>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row>
    <row r="502" spans="1:26" s="156" customFormat="1" ht="12.75" customHeight="1">
      <c r="A502" s="238"/>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row>
    <row r="503" spans="1:26" s="156" customFormat="1" ht="12.75" customHeight="1">
      <c r="A503" s="238"/>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row>
    <row r="504" spans="1:26" s="156" customFormat="1" ht="12.75" customHeight="1">
      <c r="A504" s="238"/>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row>
    <row r="505" spans="1:26" s="156" customFormat="1" ht="12.75" customHeight="1">
      <c r="A505" s="238"/>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row>
    <row r="506" spans="1:26" s="156" customFormat="1" ht="12.75" customHeight="1">
      <c r="A506" s="238"/>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row>
    <row r="507" spans="1:26" s="156" customFormat="1" ht="12.75" customHeight="1">
      <c r="A507" s="238"/>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row>
    <row r="508" spans="1:26" s="156" customFormat="1" ht="12.75" customHeight="1">
      <c r="A508" s="238"/>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row>
    <row r="509" spans="1:26" s="156" customFormat="1" ht="12.75" customHeight="1">
      <c r="A509" s="238"/>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row>
    <row r="510" spans="1:26" s="156" customFormat="1" ht="12.75" customHeight="1">
      <c r="A510" s="238"/>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row>
    <row r="511" spans="1:26" s="156" customFormat="1" ht="12.75" customHeight="1">
      <c r="A511" s="238"/>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row>
    <row r="512" spans="1:26" s="156" customFormat="1" ht="12.75" customHeight="1">
      <c r="A512" s="238"/>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row>
    <row r="513" spans="1:26" s="156" customFormat="1" ht="12.75" customHeight="1">
      <c r="A513" s="238"/>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row>
    <row r="514" spans="1:26" s="156" customFormat="1" ht="12.75" customHeight="1">
      <c r="A514" s="238"/>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row>
    <row r="515" spans="1:26" s="156" customFormat="1" ht="12.75" customHeight="1">
      <c r="A515" s="238"/>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row>
    <row r="516" spans="1:26" s="156" customFormat="1" ht="12.75" customHeight="1">
      <c r="A516" s="238"/>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row>
    <row r="517" spans="1:26" s="156" customFormat="1" ht="12.75" customHeight="1">
      <c r="A517" s="238"/>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row>
    <row r="518" spans="1:26" s="156" customFormat="1" ht="12.75" customHeight="1">
      <c r="A518" s="238"/>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row>
    <row r="519" spans="1:26" s="156" customFormat="1" ht="12.75" customHeight="1">
      <c r="A519" s="238"/>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row>
    <row r="520" spans="1:26" s="156" customFormat="1" ht="12.75" customHeight="1">
      <c r="A520" s="238"/>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row>
    <row r="521" spans="1:26" s="156" customFormat="1" ht="12.75" customHeight="1">
      <c r="A521" s="238"/>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row>
    <row r="522" spans="1:26" s="156" customFormat="1" ht="12.75" customHeight="1">
      <c r="A522" s="238"/>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row>
    <row r="523" spans="1:26" s="156" customFormat="1" ht="12.75" customHeight="1">
      <c r="A523" s="238"/>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row>
    <row r="524" spans="1:26" s="156" customFormat="1" ht="12.75" customHeight="1">
      <c r="A524" s="238"/>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row>
    <row r="525" spans="1:26" s="156" customFormat="1" ht="12.75" customHeight="1">
      <c r="A525" s="238"/>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row>
    <row r="526" spans="1:26" s="156" customFormat="1" ht="12.75" customHeight="1">
      <c r="A526" s="238"/>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row>
    <row r="527" spans="1:26" s="156" customFormat="1" ht="12.75" customHeight="1">
      <c r="A527" s="238"/>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row>
    <row r="528" spans="1:26" s="156" customFormat="1" ht="12.75" customHeight="1">
      <c r="A528" s="238"/>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row>
    <row r="529" spans="1:26" s="156" customFormat="1" ht="12.75" customHeight="1">
      <c r="A529" s="238"/>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row>
    <row r="530" spans="1:26" s="156" customFormat="1" ht="12.75" customHeight="1">
      <c r="A530" s="238"/>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row>
    <row r="531" spans="1:26" s="156" customFormat="1" ht="12.75" customHeight="1">
      <c r="A531" s="238"/>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row>
    <row r="532" spans="1:26" s="156" customFormat="1" ht="12.75" customHeight="1">
      <c r="A532" s="238"/>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row>
    <row r="533" spans="1:26" s="156" customFormat="1" ht="12.75" customHeight="1">
      <c r="A533" s="238"/>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row>
    <row r="534" spans="1:26" s="156" customFormat="1" ht="12.75" customHeight="1">
      <c r="A534" s="238"/>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row>
    <row r="535" spans="1:26" s="156" customFormat="1" ht="12.75" customHeight="1">
      <c r="A535" s="238"/>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row>
    <row r="536" spans="1:26" s="156" customFormat="1" ht="12.75" customHeight="1">
      <c r="A536" s="238"/>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row>
    <row r="537" spans="1:26" s="156" customFormat="1" ht="12.75" customHeight="1">
      <c r="A537" s="238"/>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row>
    <row r="538" spans="1:26" s="156" customFormat="1" ht="12.75" customHeight="1">
      <c r="A538" s="238"/>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row>
    <row r="539" spans="1:26" s="156" customFormat="1" ht="12.75" customHeight="1">
      <c r="A539" s="238"/>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row>
    <row r="540" spans="1:26" s="156" customFormat="1" ht="12.75" customHeight="1">
      <c r="A540" s="238"/>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row>
    <row r="541" spans="1:26" s="156" customFormat="1" ht="12.75" customHeight="1">
      <c r="A541" s="238"/>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row>
    <row r="542" spans="1:26" s="156" customFormat="1" ht="12.75" customHeight="1">
      <c r="A542" s="238"/>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row>
    <row r="543" spans="1:26" s="156" customFormat="1" ht="12.75" customHeight="1">
      <c r="A543" s="238"/>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row>
    <row r="544" spans="1:26" s="156" customFormat="1" ht="12.75" customHeight="1">
      <c r="A544" s="238"/>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row>
    <row r="545" spans="1:26" s="156" customFormat="1" ht="12.75" customHeight="1">
      <c r="A545" s="238"/>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row>
    <row r="546" spans="1:26" s="156" customFormat="1" ht="12.75" customHeight="1">
      <c r="A546" s="238"/>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row>
    <row r="547" spans="1:26" s="156" customFormat="1" ht="12.75" customHeight="1">
      <c r="A547" s="238"/>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row>
    <row r="548" spans="1:26" s="156" customFormat="1" ht="12.75" customHeight="1">
      <c r="A548" s="238"/>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row>
    <row r="549" spans="1:26" s="156" customFormat="1" ht="12.75" customHeight="1">
      <c r="A549" s="238"/>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row>
    <row r="550" spans="1:26" s="156" customFormat="1" ht="12.75" customHeight="1">
      <c r="A550" s="238"/>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row>
    <row r="551" spans="1:26" s="156" customFormat="1" ht="12.75" customHeight="1">
      <c r="A551" s="238"/>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row>
    <row r="552" spans="1:26" s="156" customFormat="1" ht="12.75" customHeight="1">
      <c r="A552" s="238"/>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row>
    <row r="553" spans="1:26" s="156" customFormat="1" ht="12.75" customHeight="1">
      <c r="A553" s="238"/>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row>
    <row r="554" spans="1:26" s="156" customFormat="1" ht="12.75" customHeight="1">
      <c r="A554" s="238"/>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row>
    <row r="555" spans="1:26" s="156" customFormat="1" ht="12.75" customHeight="1">
      <c r="A555" s="238"/>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row>
    <row r="556" spans="1:26" s="156" customFormat="1" ht="12.75" customHeight="1">
      <c r="A556" s="238"/>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row>
    <row r="557" spans="1:26" s="156" customFormat="1" ht="12.75" customHeight="1">
      <c r="A557" s="238"/>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row>
    <row r="558" spans="1:26" s="156" customFormat="1" ht="12.75" customHeight="1">
      <c r="A558" s="238"/>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row>
    <row r="559" spans="1:26" s="156" customFormat="1" ht="12.75" customHeight="1">
      <c r="A559" s="238"/>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row>
    <row r="560" spans="1:26" s="156" customFormat="1" ht="12.75" customHeight="1">
      <c r="A560" s="238"/>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row>
    <row r="561" spans="1:26" s="156" customFormat="1" ht="12.75" customHeight="1">
      <c r="A561" s="238"/>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row>
    <row r="562" spans="1:26" s="156" customFormat="1" ht="12.75" customHeight="1">
      <c r="A562" s="238"/>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row>
    <row r="563" spans="1:26" s="156" customFormat="1" ht="12.75" customHeight="1">
      <c r="A563" s="238"/>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row>
    <row r="564" spans="1:26" s="156" customFormat="1" ht="12.75" customHeight="1">
      <c r="A564" s="238"/>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row>
    <row r="565" spans="1:26" s="156" customFormat="1" ht="12.75" customHeight="1">
      <c r="A565" s="238"/>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row>
    <row r="566" spans="1:26" s="156" customFormat="1" ht="12.75" customHeight="1">
      <c r="A566" s="238"/>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row>
    <row r="567" spans="1:26" s="156" customFormat="1" ht="12.75" customHeight="1">
      <c r="A567" s="238"/>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row>
    <row r="568" spans="1:26" s="156" customFormat="1" ht="12.75" customHeight="1">
      <c r="A568" s="238"/>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row>
    <row r="569" spans="1:26" s="156" customFormat="1" ht="12.75" customHeight="1">
      <c r="A569" s="238"/>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row>
    <row r="570" spans="1:26" s="156" customFormat="1" ht="12.75" customHeight="1">
      <c r="A570" s="238"/>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row>
    <row r="571" spans="1:26" s="156" customFormat="1" ht="12.75" customHeight="1">
      <c r="A571" s="238"/>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row>
    <row r="572" spans="1:26" s="156" customFormat="1" ht="12.75" customHeight="1">
      <c r="A572" s="238"/>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row>
    <row r="573" spans="1:26" s="156" customFormat="1" ht="12.75" customHeight="1">
      <c r="A573" s="238"/>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row>
    <row r="574" spans="1:26" s="156" customFormat="1" ht="12.75" customHeight="1">
      <c r="A574" s="238"/>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row>
    <row r="575" spans="1:26" s="156" customFormat="1" ht="12.75" customHeight="1">
      <c r="A575" s="238"/>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row>
    <row r="576" spans="1:26" s="156" customFormat="1" ht="12.75" customHeight="1">
      <c r="A576" s="238"/>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row>
    <row r="577" spans="1:26" s="156" customFormat="1" ht="12.75" customHeight="1">
      <c r="A577" s="238"/>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row>
    <row r="578" spans="1:26" s="156" customFormat="1" ht="12.75" customHeight="1">
      <c r="A578" s="238"/>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row>
    <row r="579" spans="1:26" s="156" customFormat="1" ht="12.75" customHeight="1">
      <c r="A579" s="238"/>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row>
    <row r="580" spans="1:26" s="156" customFormat="1" ht="12.75" customHeight="1">
      <c r="A580" s="238"/>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row>
    <row r="581" spans="1:26" s="156" customFormat="1" ht="12.75" customHeight="1">
      <c r="A581" s="238"/>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row>
    <row r="582" spans="1:26" s="156" customFormat="1" ht="12.75" customHeight="1">
      <c r="A582" s="238"/>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row>
    <row r="583" spans="1:26" s="156" customFormat="1" ht="12.75" customHeight="1">
      <c r="A583" s="238"/>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row>
    <row r="584" spans="1:26" s="156" customFormat="1" ht="12.75" customHeight="1">
      <c r="A584" s="238"/>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row>
    <row r="585" spans="1:26" s="156" customFormat="1" ht="12.75" customHeight="1">
      <c r="A585" s="238"/>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row>
    <row r="586" spans="1:26" s="156" customFormat="1" ht="12.75" customHeight="1">
      <c r="A586" s="238"/>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row>
    <row r="587" spans="1:26" s="156" customFormat="1" ht="12.75" customHeight="1">
      <c r="A587" s="238"/>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row>
    <row r="588" spans="1:26" s="156" customFormat="1" ht="12.75" customHeight="1">
      <c r="A588" s="238"/>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row>
    <row r="589" spans="1:26" s="156" customFormat="1" ht="12.75" customHeight="1">
      <c r="A589" s="238"/>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row>
    <row r="590" spans="1:26" s="156" customFormat="1" ht="12.75" customHeight="1">
      <c r="A590" s="238"/>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row>
    <row r="591" spans="1:26" s="156" customFormat="1" ht="12.75" customHeight="1">
      <c r="A591" s="238"/>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row>
    <row r="592" spans="1:26" s="156" customFormat="1" ht="12.75" customHeight="1">
      <c r="A592" s="238"/>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row>
    <row r="593" spans="1:26" s="156" customFormat="1" ht="12.75" customHeight="1">
      <c r="A593" s="238"/>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row>
    <row r="594" spans="1:26" s="156" customFormat="1" ht="12.75" customHeight="1">
      <c r="A594" s="238"/>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row>
    <row r="595" spans="1:26" s="156" customFormat="1" ht="12.75" customHeight="1">
      <c r="A595" s="238"/>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row>
    <row r="596" spans="1:26" s="156" customFormat="1" ht="12.75" customHeight="1">
      <c r="A596" s="238"/>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row>
    <row r="597" spans="1:26" s="156" customFormat="1" ht="12.75" customHeight="1">
      <c r="A597" s="238"/>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row>
    <row r="598" spans="1:26" s="156" customFormat="1" ht="12.75" customHeight="1">
      <c r="A598" s="238"/>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row>
    <row r="599" spans="1:26" s="156" customFormat="1" ht="12.75" customHeight="1">
      <c r="A599" s="238"/>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row>
    <row r="600" spans="1:26" s="156" customFormat="1" ht="12.75" customHeight="1">
      <c r="A600" s="238"/>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row>
    <row r="601" spans="1:26" s="156" customFormat="1" ht="12.75" customHeight="1">
      <c r="A601" s="238"/>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row>
    <row r="602" spans="1:26" s="156" customFormat="1" ht="12.75" customHeight="1">
      <c r="A602" s="238"/>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row>
    <row r="603" spans="1:26" s="156" customFormat="1" ht="12.75" customHeight="1">
      <c r="A603" s="238"/>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row>
    <row r="604" spans="1:26" s="156" customFormat="1" ht="12.75" customHeight="1">
      <c r="A604" s="238"/>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row>
    <row r="605" spans="1:26" s="156" customFormat="1" ht="12.75" customHeight="1">
      <c r="A605" s="238"/>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row>
    <row r="606" spans="1:26" s="156" customFormat="1" ht="12.75" customHeight="1">
      <c r="A606" s="238"/>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row>
    <row r="607" spans="1:26" s="156" customFormat="1" ht="12.75" customHeight="1">
      <c r="A607" s="238"/>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row>
    <row r="608" spans="1:26" s="156" customFormat="1" ht="12.75" customHeight="1">
      <c r="A608" s="238"/>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row>
    <row r="609" spans="1:26" s="156" customFormat="1" ht="12.75" customHeight="1">
      <c r="A609" s="238"/>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row>
    <row r="610" spans="1:26" s="156" customFormat="1" ht="12.75" customHeight="1">
      <c r="A610" s="238"/>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row>
    <row r="611" spans="1:26" s="156" customFormat="1" ht="12.75" customHeight="1">
      <c r="A611" s="238"/>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row>
    <row r="612" spans="1:26" s="156" customFormat="1" ht="12.75" customHeight="1">
      <c r="A612" s="238"/>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row>
    <row r="613" spans="1:26" s="156" customFormat="1" ht="12.75" customHeight="1">
      <c r="A613" s="238"/>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row>
    <row r="614" spans="1:26" s="156" customFormat="1" ht="12.75" customHeight="1">
      <c r="A614" s="238"/>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row>
    <row r="615" spans="1:26" s="156" customFormat="1" ht="12.75" customHeight="1">
      <c r="A615" s="238"/>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row>
    <row r="616" spans="1:26" s="156" customFormat="1" ht="12.75" customHeight="1">
      <c r="A616" s="238"/>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row>
    <row r="617" spans="1:26" s="156" customFormat="1" ht="12.75" customHeight="1">
      <c r="A617" s="238"/>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row>
    <row r="618" spans="1:26" s="156" customFormat="1" ht="12.75" customHeight="1">
      <c r="A618" s="238"/>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row>
    <row r="619" spans="1:26" s="156" customFormat="1" ht="12.75" customHeight="1">
      <c r="A619" s="238"/>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row>
    <row r="620" spans="1:26" s="156" customFormat="1" ht="12.75" customHeight="1">
      <c r="A620" s="238"/>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row>
    <row r="621" spans="1:26" s="156" customFormat="1" ht="12.75" customHeight="1">
      <c r="A621" s="238"/>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row>
    <row r="622" spans="1:26" s="156" customFormat="1" ht="12.75" customHeight="1">
      <c r="A622" s="238"/>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row>
    <row r="623" spans="1:26" s="156" customFormat="1" ht="12.75" customHeight="1">
      <c r="A623" s="238"/>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row>
    <row r="624" spans="1:26" s="156" customFormat="1" ht="12.75" customHeight="1">
      <c r="A624" s="238"/>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row>
    <row r="625" spans="1:26" s="156" customFormat="1" ht="12.75" customHeight="1">
      <c r="A625" s="238"/>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row>
    <row r="626" spans="1:26" s="156" customFormat="1" ht="12.75" customHeight="1">
      <c r="A626" s="238"/>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row>
    <row r="627" spans="1:26" s="156" customFormat="1" ht="12.75" customHeight="1">
      <c r="A627" s="238"/>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row>
    <row r="628" spans="1:26" s="156" customFormat="1" ht="12.75" customHeight="1">
      <c r="A628" s="238"/>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row>
    <row r="629" spans="1:26" s="156" customFormat="1" ht="12.75" customHeight="1">
      <c r="A629" s="238"/>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row>
    <row r="630" spans="1:26" s="156" customFormat="1" ht="12.75" customHeight="1">
      <c r="A630" s="238"/>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row>
    <row r="631" spans="1:26" s="156" customFormat="1" ht="12.75" customHeight="1">
      <c r="A631" s="238"/>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row>
    <row r="632" spans="1:26" s="156" customFormat="1" ht="12.75" customHeight="1">
      <c r="A632" s="238"/>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row>
    <row r="633" spans="1:26" s="156" customFormat="1" ht="12.75" customHeight="1">
      <c r="A633" s="238"/>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row>
    <row r="634" spans="1:26" s="156" customFormat="1" ht="12.75" customHeight="1">
      <c r="A634" s="238"/>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row>
    <row r="635" spans="1:26" s="156" customFormat="1" ht="12.75" customHeight="1">
      <c r="A635" s="238"/>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row>
    <row r="636" spans="1:26" s="156" customFormat="1" ht="12.75" customHeight="1">
      <c r="A636" s="238"/>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row>
    <row r="637" spans="1:26" s="156" customFormat="1" ht="12.75" customHeight="1">
      <c r="A637" s="238"/>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row>
    <row r="638" spans="1:26" s="156" customFormat="1" ht="12.75" customHeight="1">
      <c r="A638" s="238"/>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row>
    <row r="639" spans="1:26" s="156" customFormat="1" ht="12.75" customHeight="1">
      <c r="A639" s="238"/>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row>
    <row r="640" spans="1:26" s="156" customFormat="1" ht="12.75" customHeight="1">
      <c r="A640" s="238"/>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row>
    <row r="641" spans="1:26" s="156" customFormat="1" ht="12.75" customHeight="1">
      <c r="A641" s="238"/>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row>
    <row r="642" spans="1:26" s="156" customFormat="1" ht="12.75" customHeight="1">
      <c r="A642" s="238"/>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row>
    <row r="643" spans="1:26" s="156" customFormat="1" ht="12.75" customHeight="1">
      <c r="A643" s="238"/>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row>
    <row r="644" spans="1:26" s="156" customFormat="1" ht="12.75" customHeight="1">
      <c r="A644" s="238"/>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row>
    <row r="645" spans="1:26" s="156" customFormat="1" ht="12.75" customHeight="1">
      <c r="A645" s="238"/>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row>
    <row r="646" spans="1:26" s="156" customFormat="1" ht="12.75" customHeight="1">
      <c r="A646" s="238"/>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row>
    <row r="647" spans="1:26" s="156" customFormat="1" ht="12.75" customHeight="1">
      <c r="A647" s="238"/>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row>
    <row r="648" spans="1:26" s="156" customFormat="1" ht="12.75" customHeight="1">
      <c r="A648" s="238"/>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row>
    <row r="649" spans="1:26" s="156" customFormat="1" ht="12.75" customHeight="1">
      <c r="A649" s="238"/>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row>
    <row r="650" spans="1:26" s="156" customFormat="1" ht="12.75" customHeight="1">
      <c r="A650" s="238"/>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row>
    <row r="651" spans="1:26" s="156" customFormat="1" ht="12.75" customHeight="1">
      <c r="A651" s="238"/>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row>
    <row r="652" spans="1:26" s="156" customFormat="1" ht="12.75" customHeight="1">
      <c r="A652" s="238"/>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row>
    <row r="653" spans="1:26" s="156" customFormat="1" ht="12.75" customHeight="1">
      <c r="A653" s="238"/>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row>
    <row r="654" spans="1:26" s="156" customFormat="1" ht="12.75" customHeight="1">
      <c r="A654" s="238"/>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row>
    <row r="655" spans="1:26" s="156" customFormat="1" ht="12.75" customHeight="1">
      <c r="A655" s="238"/>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row>
    <row r="656" spans="1:26" s="156" customFormat="1" ht="12.75" customHeight="1">
      <c r="A656" s="238"/>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row>
    <row r="657" spans="1:26" s="156" customFormat="1" ht="12.75" customHeight="1">
      <c r="A657" s="238"/>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row>
    <row r="658" spans="1:26" s="156" customFormat="1" ht="12.75" customHeight="1">
      <c r="A658" s="238"/>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row>
    <row r="659" spans="1:26" s="156" customFormat="1" ht="12.75" customHeight="1">
      <c r="A659" s="238"/>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row>
    <row r="660" spans="1:26" s="156" customFormat="1" ht="12.75" customHeight="1">
      <c r="A660" s="238"/>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row>
    <row r="661" spans="1:26" s="156" customFormat="1" ht="12.75" customHeight="1">
      <c r="A661" s="238"/>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row>
    <row r="662" spans="1:26" s="156" customFormat="1" ht="12.75" customHeight="1">
      <c r="A662" s="238"/>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row>
    <row r="663" spans="1:26" s="156" customFormat="1" ht="12.75" customHeight="1">
      <c r="A663" s="238"/>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row>
    <row r="664" spans="1:26" s="156" customFormat="1" ht="12.75" customHeight="1">
      <c r="A664" s="238"/>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row>
    <row r="665" spans="1:26" s="156" customFormat="1" ht="12.75" customHeight="1">
      <c r="A665" s="238"/>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row>
    <row r="666" spans="1:26" s="156" customFormat="1" ht="12.75" customHeight="1">
      <c r="A666" s="238"/>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row>
    <row r="667" spans="1:26" s="156" customFormat="1" ht="12.75" customHeight="1">
      <c r="A667" s="238"/>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row>
    <row r="668" spans="1:26" s="156" customFormat="1" ht="12.75" customHeight="1">
      <c r="A668" s="238"/>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row>
    <row r="669" spans="1:26" s="156" customFormat="1" ht="12.75" customHeight="1">
      <c r="A669" s="238"/>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row>
    <row r="670" spans="1:26" s="156" customFormat="1" ht="12.75" customHeight="1">
      <c r="A670" s="238"/>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row>
    <row r="671" spans="1:26" s="156" customFormat="1" ht="12.75" customHeight="1">
      <c r="A671" s="238"/>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row>
    <row r="672" spans="1:26" s="156" customFormat="1" ht="12.75" customHeight="1">
      <c r="A672" s="238"/>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row>
    <row r="673" spans="1:26" s="156" customFormat="1" ht="12.75" customHeight="1">
      <c r="A673" s="238"/>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row>
    <row r="674" spans="1:26" s="156" customFormat="1" ht="12.75" customHeight="1">
      <c r="A674" s="238"/>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row>
    <row r="675" spans="1:26" s="156" customFormat="1" ht="12.75" customHeight="1">
      <c r="A675" s="238"/>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row>
    <row r="676" spans="1:26" s="156" customFormat="1" ht="12.75" customHeight="1">
      <c r="A676" s="238"/>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row>
    <row r="677" spans="1:26" s="156" customFormat="1" ht="12.75" customHeight="1">
      <c r="A677" s="238"/>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row>
    <row r="678" spans="1:26" s="156" customFormat="1" ht="12.75" customHeight="1">
      <c r="A678" s="238"/>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row>
    <row r="679" spans="1:26" s="156" customFormat="1" ht="12.75" customHeight="1">
      <c r="A679" s="238"/>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row>
    <row r="680" spans="1:26" s="156" customFormat="1" ht="12.75" customHeight="1">
      <c r="A680" s="238"/>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row>
    <row r="681" spans="1:26" s="156" customFormat="1" ht="12.75" customHeight="1">
      <c r="A681" s="238"/>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row>
    <row r="682" spans="1:26" s="156" customFormat="1" ht="12.75" customHeight="1">
      <c r="A682" s="238"/>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row>
    <row r="683" spans="1:26" s="156" customFormat="1" ht="12.75" customHeight="1">
      <c r="A683" s="238"/>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row>
    <row r="684" spans="1:26" s="156" customFormat="1" ht="12.75" customHeight="1">
      <c r="A684" s="238"/>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row>
    <row r="685" spans="1:26" s="156" customFormat="1" ht="12.75" customHeight="1">
      <c r="A685" s="238"/>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row>
    <row r="686" spans="1:26" s="156" customFormat="1" ht="12.75" customHeight="1">
      <c r="A686" s="238"/>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row>
    <row r="687" spans="1:26" s="156" customFormat="1" ht="12.75" customHeight="1">
      <c r="A687" s="238"/>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row>
    <row r="688" spans="1:26" s="156" customFormat="1" ht="12.75" customHeight="1">
      <c r="A688" s="238"/>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row>
    <row r="689" spans="1:26" s="156" customFormat="1" ht="12.75" customHeight="1">
      <c r="A689" s="238"/>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row>
    <row r="690" spans="1:26" s="156" customFormat="1" ht="12.75" customHeight="1">
      <c r="A690" s="238"/>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row>
    <row r="691" spans="1:26" s="156" customFormat="1" ht="12.75" customHeight="1">
      <c r="A691" s="238"/>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row>
    <row r="692" spans="1:26" s="156" customFormat="1" ht="12.75" customHeight="1">
      <c r="A692" s="238"/>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row>
    <row r="693" spans="1:26" s="156" customFormat="1" ht="12.75" customHeight="1">
      <c r="A693" s="238"/>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row>
    <row r="694" spans="1:26" s="156" customFormat="1" ht="12.75" customHeight="1">
      <c r="A694" s="238"/>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row>
    <row r="695" spans="1:26" s="156" customFormat="1" ht="12.75" customHeight="1">
      <c r="A695" s="238"/>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row>
    <row r="696" spans="1:26" s="156" customFormat="1" ht="12.75" customHeight="1">
      <c r="A696" s="238"/>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row>
    <row r="697" spans="1:26" s="156" customFormat="1" ht="12.75" customHeight="1">
      <c r="A697" s="238"/>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row>
    <row r="698" spans="1:26" s="156" customFormat="1" ht="12.75" customHeight="1">
      <c r="A698" s="238"/>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row>
    <row r="699" spans="1:26" s="156" customFormat="1" ht="12.75" customHeight="1">
      <c r="A699" s="238"/>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row>
    <row r="700" spans="1:26" s="156" customFormat="1" ht="12.75" customHeight="1">
      <c r="A700" s="238"/>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row>
    <row r="701" spans="1:26" s="156" customFormat="1" ht="12.75" customHeight="1">
      <c r="A701" s="238"/>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row>
    <row r="702" spans="1:26" s="156" customFormat="1" ht="12.75" customHeight="1">
      <c r="A702" s="238"/>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row>
    <row r="703" spans="1:26" s="156" customFormat="1" ht="12.75" customHeight="1">
      <c r="A703" s="238"/>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row>
    <row r="704" spans="1:26" s="156" customFormat="1" ht="12.75" customHeight="1">
      <c r="A704" s="238"/>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row>
    <row r="705" spans="1:26" s="156" customFormat="1" ht="12.75" customHeight="1">
      <c r="A705" s="238"/>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row>
    <row r="706" spans="1:26" s="156" customFormat="1" ht="12.75" customHeight="1">
      <c r="A706" s="238"/>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row>
    <row r="707" spans="1:26" s="156" customFormat="1" ht="12.75" customHeight="1">
      <c r="A707" s="238"/>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row>
    <row r="708" spans="1:26" s="156" customFormat="1" ht="12.75" customHeight="1">
      <c r="A708" s="238"/>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row>
    <row r="709" spans="1:26" s="156" customFormat="1" ht="12.75" customHeight="1">
      <c r="A709" s="238"/>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row>
    <row r="710" spans="1:26" s="156" customFormat="1" ht="12.75" customHeight="1">
      <c r="A710" s="238"/>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row>
    <row r="711" spans="1:26" s="156" customFormat="1" ht="12.75" customHeight="1">
      <c r="A711" s="238"/>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row>
    <row r="712" spans="1:26" s="156" customFormat="1" ht="12.75" customHeight="1">
      <c r="A712" s="238"/>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row>
    <row r="713" spans="1:26" s="156" customFormat="1" ht="12.75" customHeight="1">
      <c r="A713" s="238"/>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row>
    <row r="714" spans="1:26" s="156" customFormat="1" ht="12.75" customHeight="1">
      <c r="A714" s="238"/>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row>
    <row r="715" spans="1:26" s="156" customFormat="1" ht="12.75" customHeight="1">
      <c r="A715" s="238"/>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row>
    <row r="716" spans="1:26" s="156" customFormat="1" ht="12.75" customHeight="1">
      <c r="A716" s="238"/>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row>
    <row r="717" spans="1:26" s="156" customFormat="1" ht="12.75" customHeight="1">
      <c r="A717" s="238"/>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row>
    <row r="718" spans="1:26" s="156" customFormat="1" ht="12.75" customHeight="1">
      <c r="A718" s="238"/>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row>
    <row r="719" spans="1:26" s="156" customFormat="1" ht="12.75" customHeight="1">
      <c r="A719" s="238"/>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row>
    <row r="720" spans="1:26" s="156" customFormat="1" ht="12.75" customHeight="1">
      <c r="A720" s="238"/>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row>
    <row r="721" spans="1:26" s="156" customFormat="1" ht="12.75" customHeight="1">
      <c r="A721" s="238"/>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row>
    <row r="722" spans="1:26" s="156" customFormat="1" ht="12.75" customHeight="1">
      <c r="A722" s="238"/>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row>
    <row r="723" spans="1:26" s="156" customFormat="1" ht="12.75" customHeight="1">
      <c r="A723" s="238"/>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row>
    <row r="724" spans="1:26" s="156" customFormat="1" ht="12.75" customHeight="1">
      <c r="A724" s="238"/>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row>
    <row r="725" spans="1:26" s="156" customFormat="1" ht="12.75" customHeight="1">
      <c r="A725" s="238"/>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row>
    <row r="726" spans="1:26" s="156" customFormat="1" ht="12.75" customHeight="1">
      <c r="A726" s="238"/>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row>
    <row r="727" spans="1:26" s="156" customFormat="1" ht="12.75" customHeight="1">
      <c r="A727" s="238"/>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row>
    <row r="728" spans="1:26" s="156" customFormat="1" ht="12.75" customHeight="1">
      <c r="A728" s="238"/>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row>
    <row r="729" spans="1:26" s="156" customFormat="1" ht="12.75" customHeight="1">
      <c r="A729" s="238"/>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row>
    <row r="730" spans="1:26" s="156" customFormat="1" ht="12.75" customHeight="1">
      <c r="A730" s="238"/>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row>
    <row r="731" spans="1:26" s="156" customFormat="1" ht="12.75" customHeight="1">
      <c r="A731" s="238"/>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row>
    <row r="732" spans="1:26" s="156" customFormat="1" ht="12.75" customHeight="1">
      <c r="A732" s="238"/>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row>
    <row r="733" spans="1:26" s="156" customFormat="1" ht="12.75" customHeight="1">
      <c r="A733" s="238"/>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row>
    <row r="734" spans="1:26" s="156" customFormat="1" ht="12.75" customHeight="1">
      <c r="A734" s="238"/>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row>
    <row r="735" spans="1:26" s="156" customFormat="1" ht="12.75" customHeight="1">
      <c r="A735" s="238"/>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row>
    <row r="736" spans="1:26" s="156" customFormat="1" ht="12.75" customHeight="1">
      <c r="A736" s="238"/>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row>
    <row r="737" spans="1:26" s="156" customFormat="1" ht="12.75" customHeight="1">
      <c r="A737" s="238"/>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row>
    <row r="738" spans="1:26" s="156" customFormat="1" ht="12.75" customHeight="1">
      <c r="A738" s="238"/>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row>
    <row r="739" spans="1:26" s="156" customFormat="1" ht="12.75" customHeight="1">
      <c r="A739" s="238"/>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row>
    <row r="740" spans="1:26" s="156" customFormat="1" ht="12.75" customHeight="1">
      <c r="A740" s="238"/>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row>
    <row r="741" spans="1:26" s="156" customFormat="1" ht="12.75" customHeight="1">
      <c r="A741" s="238"/>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row>
    <row r="742" spans="1:26" s="156" customFormat="1" ht="12.75" customHeight="1">
      <c r="A742" s="238"/>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row>
    <row r="743" spans="1:26" s="156" customFormat="1" ht="12.75" customHeight="1">
      <c r="A743" s="238"/>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row>
    <row r="744" spans="1:26" s="156" customFormat="1" ht="12.75" customHeight="1">
      <c r="A744" s="238"/>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row>
    <row r="745" spans="1:26" s="156" customFormat="1" ht="12.75" customHeight="1">
      <c r="A745" s="238"/>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row>
    <row r="746" spans="1:26" s="156" customFormat="1" ht="12.75" customHeight="1">
      <c r="A746" s="238"/>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row>
    <row r="747" spans="1:26" s="156" customFormat="1" ht="12.75" customHeight="1">
      <c r="A747" s="238"/>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row>
    <row r="748" spans="1:26" s="156" customFormat="1" ht="12.75" customHeight="1">
      <c r="A748" s="238"/>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row>
    <row r="749" spans="1:26" s="156" customFormat="1" ht="12.75" customHeight="1">
      <c r="A749" s="238"/>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row>
    <row r="750" spans="1:26" s="156" customFormat="1" ht="12.75" customHeight="1">
      <c r="A750" s="238"/>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row>
    <row r="751" spans="1:26" s="156" customFormat="1" ht="12.75" customHeight="1">
      <c r="A751" s="238"/>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row>
    <row r="752" spans="1:26" s="156" customFormat="1" ht="12.75" customHeight="1">
      <c r="A752" s="238"/>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row>
    <row r="753" spans="1:26" s="156" customFormat="1" ht="12.75" customHeight="1">
      <c r="A753" s="238"/>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row>
    <row r="754" spans="1:26" s="156" customFormat="1" ht="12.75" customHeight="1">
      <c r="A754" s="238"/>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row>
    <row r="755" spans="1:26" s="156" customFormat="1" ht="12.75" customHeight="1">
      <c r="A755" s="238"/>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row>
    <row r="756" spans="1:26" s="156" customFormat="1" ht="12.75" customHeight="1">
      <c r="A756" s="238"/>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row>
    <row r="757" spans="1:26" s="156" customFormat="1" ht="12.75" customHeight="1">
      <c r="A757" s="238"/>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row>
    <row r="758" spans="1:26" s="156" customFormat="1" ht="12.75" customHeight="1">
      <c r="A758" s="238"/>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row>
    <row r="759" spans="1:26" s="156" customFormat="1" ht="12.75" customHeight="1">
      <c r="A759" s="238"/>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row>
    <row r="760" spans="1:26" s="156" customFormat="1" ht="12.75" customHeight="1">
      <c r="A760" s="238"/>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row>
    <row r="761" spans="1:26" s="156" customFormat="1" ht="12.75" customHeight="1">
      <c r="A761" s="238"/>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row>
    <row r="762" spans="1:26" s="156" customFormat="1" ht="12.75" customHeight="1">
      <c r="A762" s="238"/>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row>
    <row r="763" spans="1:26" s="156" customFormat="1" ht="12.75" customHeight="1">
      <c r="A763" s="238"/>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row>
    <row r="764" spans="1:26" s="156" customFormat="1" ht="12.75" customHeight="1">
      <c r="A764" s="238"/>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row>
    <row r="765" spans="1:26" s="156" customFormat="1" ht="12.75" customHeight="1">
      <c r="A765" s="238"/>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row>
    <row r="766" spans="1:26" s="156" customFormat="1" ht="12.75" customHeight="1">
      <c r="A766" s="238"/>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row>
    <row r="767" spans="1:26" s="156" customFormat="1" ht="12.75" customHeight="1">
      <c r="A767" s="238"/>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row>
    <row r="768" spans="1:26" s="156" customFormat="1" ht="12.75" customHeight="1">
      <c r="A768" s="238"/>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row>
    <row r="769" spans="1:26" s="156" customFormat="1" ht="12.75" customHeight="1">
      <c r="A769" s="238"/>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row>
    <row r="770" spans="1:26" s="156" customFormat="1" ht="12.75" customHeight="1">
      <c r="A770" s="238"/>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row>
    <row r="771" spans="1:26" s="156" customFormat="1" ht="12.75" customHeight="1">
      <c r="A771" s="238"/>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row>
    <row r="772" spans="1:26" s="156" customFormat="1" ht="12.75" customHeight="1">
      <c r="A772" s="238"/>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row>
    <row r="773" spans="1:26" s="156" customFormat="1" ht="12.75" customHeight="1">
      <c r="A773" s="238"/>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row>
    <row r="774" spans="1:26" s="156" customFormat="1" ht="12.75" customHeight="1">
      <c r="A774" s="238"/>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row>
    <row r="775" spans="1:26" s="156" customFormat="1" ht="12.75" customHeight="1">
      <c r="A775" s="238"/>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row>
    <row r="776" spans="1:26" s="156" customFormat="1" ht="12.75" customHeight="1">
      <c r="A776" s="238"/>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row>
    <row r="777" spans="1:26" s="156" customFormat="1" ht="12.75" customHeight="1">
      <c r="A777" s="238"/>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row>
    <row r="778" spans="1:26" s="156" customFormat="1" ht="12.75" customHeight="1">
      <c r="A778" s="238"/>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row>
    <row r="779" spans="1:26" s="156" customFormat="1" ht="12.75" customHeight="1">
      <c r="A779" s="238"/>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row>
    <row r="780" spans="1:26" s="156" customFormat="1" ht="12.75" customHeight="1">
      <c r="A780" s="238"/>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row>
    <row r="781" spans="1:26" s="156" customFormat="1" ht="12.75" customHeight="1">
      <c r="A781" s="238"/>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row>
    <row r="782" spans="1:26" s="156" customFormat="1" ht="12.75" customHeight="1">
      <c r="A782" s="238"/>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row>
    <row r="783" spans="1:26" s="156" customFormat="1" ht="12.75" customHeight="1">
      <c r="A783" s="238"/>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row>
    <row r="784" spans="1:26" s="156" customFormat="1" ht="12.75" customHeight="1">
      <c r="A784" s="238"/>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row>
    <row r="785" spans="1:26" s="156" customFormat="1" ht="12.75" customHeight="1">
      <c r="A785" s="238"/>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row>
    <row r="786" spans="1:26" s="156" customFormat="1" ht="12.75" customHeight="1">
      <c r="A786" s="238"/>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row>
    <row r="787" spans="1:26" s="156" customFormat="1" ht="12.75" customHeight="1">
      <c r="A787" s="238"/>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row>
    <row r="788" spans="1:26" s="156" customFormat="1" ht="12.75" customHeight="1">
      <c r="A788" s="238"/>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row>
    <row r="789" spans="1:26" s="156" customFormat="1" ht="12.75" customHeight="1">
      <c r="A789" s="238"/>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row>
    <row r="790" spans="1:26" s="156" customFormat="1" ht="12.75" customHeight="1">
      <c r="A790" s="238"/>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row>
    <row r="791" spans="1:26" s="156" customFormat="1" ht="12.75" customHeight="1">
      <c r="A791" s="238"/>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row>
    <row r="792" spans="1:26" s="156" customFormat="1" ht="12.75" customHeight="1">
      <c r="A792" s="238"/>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row>
    <row r="793" spans="1:26" s="156" customFormat="1" ht="12.75" customHeight="1">
      <c r="A793" s="238"/>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row>
    <row r="794" spans="1:26" s="156" customFormat="1" ht="12.75" customHeight="1">
      <c r="A794" s="238"/>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row>
    <row r="795" spans="1:26" s="156" customFormat="1" ht="12.75" customHeight="1">
      <c r="A795" s="238"/>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row>
    <row r="796" spans="1:26" s="156" customFormat="1" ht="12.75" customHeight="1">
      <c r="A796" s="238"/>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row>
    <row r="797" spans="1:26" s="156" customFormat="1" ht="12.75" customHeight="1">
      <c r="A797" s="238"/>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row>
    <row r="798" spans="1:26" s="156" customFormat="1" ht="12.75" customHeight="1">
      <c r="A798" s="238"/>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row>
    <row r="799" spans="1:26" s="156" customFormat="1" ht="12.75" customHeight="1">
      <c r="A799" s="238"/>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row>
    <row r="800" spans="1:26" s="156" customFormat="1" ht="12.75" customHeight="1">
      <c r="A800" s="238"/>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row>
    <row r="801" spans="1:26" s="156" customFormat="1" ht="12.75" customHeight="1">
      <c r="A801" s="238"/>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row>
    <row r="802" spans="1:26" s="156" customFormat="1" ht="12.75" customHeight="1">
      <c r="A802" s="238"/>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row>
    <row r="803" spans="1:26" s="156" customFormat="1" ht="12.75" customHeight="1">
      <c r="A803" s="238"/>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row>
    <row r="804" spans="1:26" s="156" customFormat="1" ht="12.75" customHeight="1">
      <c r="A804" s="238"/>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row>
    <row r="805" spans="1:26" s="156" customFormat="1" ht="12.75" customHeight="1">
      <c r="A805" s="238"/>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row>
    <row r="806" spans="1:26" s="156" customFormat="1" ht="12.75" customHeight="1">
      <c r="A806" s="238"/>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row>
    <row r="807" spans="1:26" s="156" customFormat="1" ht="12.75" customHeight="1">
      <c r="A807" s="238"/>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row>
    <row r="808" spans="1:26" s="156" customFormat="1" ht="12.75" customHeight="1">
      <c r="A808" s="238"/>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row>
    <row r="809" spans="1:26" s="156" customFormat="1" ht="12.75" customHeight="1">
      <c r="A809" s="238"/>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row>
    <row r="810" spans="1:26" s="156" customFormat="1" ht="12.75" customHeight="1">
      <c r="A810" s="238"/>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row>
    <row r="811" spans="1:26" s="156" customFormat="1" ht="12.75" customHeight="1">
      <c r="A811" s="238"/>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row>
    <row r="812" spans="1:26" s="156" customFormat="1" ht="12.75" customHeight="1">
      <c r="A812" s="238"/>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row>
    <row r="813" spans="1:26" s="156" customFormat="1" ht="12.75" customHeight="1">
      <c r="A813" s="238"/>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row>
    <row r="814" spans="1:26" s="156" customFormat="1" ht="12.75" customHeight="1">
      <c r="A814" s="238"/>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row>
    <row r="815" spans="1:26" s="156" customFormat="1" ht="12.75" customHeight="1">
      <c r="A815" s="238"/>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row>
    <row r="816" spans="1:26" s="156" customFormat="1" ht="12.75" customHeight="1">
      <c r="A816" s="238"/>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row>
    <row r="817" spans="1:26" s="156" customFormat="1" ht="12.75" customHeight="1">
      <c r="A817" s="238"/>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row>
    <row r="818" spans="1:26" s="156" customFormat="1" ht="12.75" customHeight="1">
      <c r="A818" s="238"/>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row>
    <row r="819" spans="1:26" s="156" customFormat="1" ht="12.75" customHeight="1">
      <c r="A819" s="238"/>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row>
    <row r="820" spans="1:26" s="156" customFormat="1" ht="12.75" customHeight="1">
      <c r="A820" s="238"/>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row>
    <row r="821" spans="1:26" s="156" customFormat="1" ht="12.75" customHeight="1">
      <c r="A821" s="238"/>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row>
    <row r="822" spans="1:26" s="156" customFormat="1" ht="12.75" customHeight="1">
      <c r="A822" s="238"/>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row>
    <row r="823" spans="1:26" s="156" customFormat="1" ht="12.75" customHeight="1">
      <c r="A823" s="238"/>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row>
    <row r="824" spans="1:26" s="156" customFormat="1" ht="12.75" customHeight="1">
      <c r="A824" s="238"/>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row>
    <row r="825" spans="1:26" s="156" customFormat="1" ht="12.75" customHeight="1">
      <c r="A825" s="238"/>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row>
    <row r="826" spans="1:26" s="156" customFormat="1" ht="12.75" customHeight="1">
      <c r="A826" s="238"/>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row>
    <row r="827" spans="1:26" s="156" customFormat="1" ht="12.75" customHeight="1">
      <c r="A827" s="238"/>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s="156" customFormat="1" ht="12.75" customHeight="1">
      <c r="A828" s="238"/>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row>
    <row r="829" spans="1:26" s="156" customFormat="1" ht="12.75" customHeight="1">
      <c r="A829" s="238"/>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row>
    <row r="830" spans="1:26" s="156" customFormat="1" ht="12.75" customHeight="1">
      <c r="A830" s="238"/>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row>
    <row r="831" spans="1:26" s="156" customFormat="1" ht="12.75" customHeight="1">
      <c r="A831" s="238"/>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row>
    <row r="832" spans="1:26" s="156" customFormat="1" ht="12.75" customHeight="1">
      <c r="A832" s="238"/>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row>
    <row r="833" spans="1:26" s="156" customFormat="1" ht="12.75" customHeight="1">
      <c r="A833" s="238"/>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row>
    <row r="834" spans="1:26" s="156" customFormat="1" ht="12.75" customHeight="1">
      <c r="A834" s="238"/>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row>
    <row r="835" spans="1:26" s="156" customFormat="1" ht="12.75" customHeight="1">
      <c r="A835" s="238"/>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row>
    <row r="836" spans="1:26" s="156" customFormat="1" ht="12.75" customHeight="1">
      <c r="A836" s="238"/>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row>
    <row r="837" spans="1:26" s="156" customFormat="1" ht="12.75" customHeight="1">
      <c r="A837" s="238"/>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row>
    <row r="838" spans="1:26" s="156" customFormat="1" ht="12.75" customHeight="1">
      <c r="A838" s="238"/>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row>
    <row r="839" spans="1:26" s="156" customFormat="1" ht="12.75" customHeight="1">
      <c r="A839" s="238"/>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row>
    <row r="840" spans="1:26" s="156" customFormat="1" ht="12.75" customHeight="1">
      <c r="A840" s="238"/>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row>
    <row r="841" spans="1:26" s="156" customFormat="1" ht="12.75" customHeight="1">
      <c r="A841" s="238"/>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row>
    <row r="842" spans="1:26" s="156" customFormat="1" ht="12.75" customHeight="1">
      <c r="A842" s="238"/>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row>
    <row r="843" spans="1:26" s="156" customFormat="1" ht="12.75" customHeight="1">
      <c r="A843" s="238"/>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row>
    <row r="844" spans="1:26" s="156" customFormat="1" ht="12.75" customHeight="1">
      <c r="A844" s="238"/>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row>
    <row r="845" spans="1:26" s="156" customFormat="1" ht="12.75" customHeight="1">
      <c r="A845" s="238"/>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row>
    <row r="846" spans="1:26" s="156" customFormat="1" ht="12.75" customHeight="1">
      <c r="A846" s="238"/>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row>
    <row r="847" spans="1:26" s="156" customFormat="1" ht="12.75" customHeight="1">
      <c r="A847" s="238"/>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row>
    <row r="848" spans="1:26" s="156" customFormat="1" ht="12.75" customHeight="1">
      <c r="A848" s="238"/>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row>
    <row r="849" spans="1:26" s="156" customFormat="1" ht="12.75" customHeight="1">
      <c r="A849" s="238"/>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row>
    <row r="850" spans="1:26" s="156" customFormat="1" ht="12.75" customHeight="1">
      <c r="A850" s="238"/>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row>
    <row r="851" spans="1:26" s="156" customFormat="1" ht="12.75" customHeight="1">
      <c r="A851" s="238"/>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row>
    <row r="852" spans="1:26" s="156" customFormat="1" ht="12.75" customHeight="1">
      <c r="A852" s="238"/>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row>
    <row r="853" spans="1:26" s="156" customFormat="1" ht="12.75" customHeight="1">
      <c r="A853" s="238"/>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row>
    <row r="854" spans="1:26" s="156" customFormat="1" ht="12.75" customHeight="1">
      <c r="A854" s="238"/>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row>
    <row r="855" spans="1:26" s="156" customFormat="1" ht="12.75" customHeight="1">
      <c r="A855" s="238"/>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row>
    <row r="856" spans="1:26" s="156" customFormat="1" ht="12.75" customHeight="1">
      <c r="A856" s="238"/>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row>
    <row r="857" spans="1:26" s="156" customFormat="1" ht="12.75" customHeight="1">
      <c r="A857" s="238"/>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row>
    <row r="858" spans="1:26" s="156" customFormat="1" ht="12.75" customHeight="1">
      <c r="A858" s="238"/>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row>
    <row r="859" spans="1:26" s="156" customFormat="1" ht="12.75" customHeight="1">
      <c r="A859" s="238"/>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row>
    <row r="860" spans="1:26" s="156" customFormat="1" ht="12.75" customHeight="1">
      <c r="A860" s="238"/>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row>
    <row r="861" spans="1:26" s="156" customFormat="1" ht="12.75" customHeight="1">
      <c r="A861" s="238"/>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row>
    <row r="862" spans="1:26" s="156" customFormat="1" ht="12.75" customHeight="1">
      <c r="A862" s="238"/>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row>
    <row r="863" spans="1:26" s="156" customFormat="1" ht="12.75" customHeight="1">
      <c r="A863" s="238"/>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row>
    <row r="864" spans="1:26" s="156" customFormat="1" ht="12.75" customHeight="1">
      <c r="A864" s="238"/>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row>
    <row r="865" spans="1:26" s="156" customFormat="1" ht="12.75" customHeight="1">
      <c r="A865" s="238"/>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row>
    <row r="866" spans="1:26" s="156" customFormat="1" ht="12.75" customHeight="1">
      <c r="A866" s="238"/>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row>
    <row r="867" spans="1:26" s="156" customFormat="1" ht="12.75" customHeight="1">
      <c r="A867" s="238"/>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row>
    <row r="868" spans="1:26" s="156" customFormat="1" ht="12.75" customHeight="1">
      <c r="A868" s="238"/>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row>
    <row r="869" spans="1:26" s="156" customFormat="1" ht="12.75" customHeight="1">
      <c r="A869" s="238"/>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row>
    <row r="870" spans="1:26" s="156" customFormat="1" ht="12.75" customHeight="1">
      <c r="A870" s="238"/>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row>
    <row r="871" spans="1:26" s="156" customFormat="1" ht="12.75" customHeight="1">
      <c r="A871" s="238"/>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row>
    <row r="872" spans="1:26" s="156" customFormat="1" ht="12.75" customHeight="1">
      <c r="A872" s="238"/>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row>
    <row r="873" spans="1:26" s="156" customFormat="1" ht="12.75" customHeight="1">
      <c r="A873" s="238"/>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row>
    <row r="874" spans="1:26" s="156" customFormat="1" ht="12.75" customHeight="1">
      <c r="A874" s="238"/>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row>
    <row r="875" spans="1:26" s="156" customFormat="1" ht="12.75" customHeight="1">
      <c r="A875" s="238"/>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row>
    <row r="876" spans="1:26" s="156" customFormat="1" ht="12.75" customHeight="1">
      <c r="A876" s="238"/>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row>
    <row r="877" spans="1:26" s="156" customFormat="1" ht="12.75" customHeight="1">
      <c r="A877" s="238"/>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row>
    <row r="878" spans="1:26" s="156" customFormat="1" ht="12.75" customHeight="1">
      <c r="A878" s="238"/>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row>
    <row r="879" spans="1:26" s="156" customFormat="1" ht="12.75" customHeight="1">
      <c r="A879" s="238"/>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row>
    <row r="880" spans="1:26" s="156" customFormat="1" ht="12.75" customHeight="1">
      <c r="A880" s="238"/>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row>
    <row r="881" spans="1:26" s="156" customFormat="1" ht="12.75" customHeight="1">
      <c r="A881" s="238"/>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row>
    <row r="882" spans="1:26" s="156" customFormat="1" ht="12.75" customHeight="1">
      <c r="A882" s="238"/>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row>
    <row r="883" spans="1:26" s="156" customFormat="1" ht="12.75" customHeight="1">
      <c r="A883" s="238"/>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row>
    <row r="884" spans="1:26" s="156" customFormat="1" ht="12.75" customHeight="1">
      <c r="A884" s="238"/>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row>
    <row r="885" spans="1:26" s="156" customFormat="1" ht="12.75" customHeight="1">
      <c r="A885" s="238"/>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row>
    <row r="886" spans="1:26" s="156" customFormat="1" ht="12.75" customHeight="1">
      <c r="A886" s="238"/>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row>
    <row r="887" spans="1:26" s="156" customFormat="1" ht="12.75" customHeight="1">
      <c r="A887" s="238"/>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row>
    <row r="888" spans="1:26" s="156" customFormat="1" ht="12.75" customHeight="1">
      <c r="A888" s="238"/>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row>
    <row r="889" spans="1:26" s="156" customFormat="1" ht="12.75" customHeight="1">
      <c r="A889" s="238"/>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row>
    <row r="890" spans="1:26" s="156" customFormat="1" ht="12.75" customHeight="1">
      <c r="A890" s="238"/>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row>
    <row r="891" spans="1:26" s="156" customFormat="1" ht="12.75" customHeight="1">
      <c r="A891" s="238"/>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row>
    <row r="892" spans="1:26" s="156" customFormat="1" ht="12.75" customHeight="1">
      <c r="A892" s="238"/>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row>
    <row r="893" spans="1:26" s="156" customFormat="1" ht="12.75" customHeight="1">
      <c r="A893" s="238"/>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row>
    <row r="894" spans="1:26" s="156" customFormat="1" ht="12.75" customHeight="1">
      <c r="A894" s="238"/>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row>
    <row r="895" spans="1:26" s="156" customFormat="1" ht="12.75" customHeight="1">
      <c r="A895" s="238"/>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row>
    <row r="896" spans="1:26" s="156" customFormat="1" ht="12.75" customHeight="1">
      <c r="A896" s="238"/>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row>
    <row r="897" spans="1:26" s="156" customFormat="1" ht="12.75" customHeight="1">
      <c r="A897" s="238"/>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row>
    <row r="898" spans="1:26" s="156" customFormat="1" ht="12.75" customHeight="1">
      <c r="A898" s="238"/>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row>
    <row r="899" spans="1:26" s="156" customFormat="1" ht="12.75" customHeight="1">
      <c r="A899" s="238"/>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row>
    <row r="900" spans="1:26" s="156" customFormat="1" ht="12.75" customHeight="1">
      <c r="A900" s="238"/>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row>
    <row r="901" spans="1:26" s="156" customFormat="1" ht="12.75" customHeight="1">
      <c r="A901" s="238"/>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row>
    <row r="902" spans="1:26" s="156" customFormat="1" ht="12.75" customHeight="1">
      <c r="A902" s="238"/>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row>
    <row r="903" spans="1:26" s="156" customFormat="1" ht="12.75" customHeight="1">
      <c r="A903" s="238"/>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row>
    <row r="904" spans="1:26" s="156" customFormat="1" ht="12.75" customHeight="1">
      <c r="A904" s="238"/>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row>
    <row r="905" spans="1:26" s="156" customFormat="1" ht="12.75" customHeight="1">
      <c r="A905" s="238"/>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row>
    <row r="906" spans="1:26" s="156" customFormat="1" ht="12.75" customHeight="1">
      <c r="A906" s="238"/>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row>
    <row r="907" spans="1:26" s="156" customFormat="1" ht="12.75" customHeight="1">
      <c r="A907" s="238"/>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row>
    <row r="908" spans="1:26" s="156" customFormat="1" ht="12.75" customHeight="1">
      <c r="A908" s="238"/>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row>
    <row r="909" spans="1:26" s="156" customFormat="1" ht="12.75" customHeight="1">
      <c r="A909" s="238"/>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row>
    <row r="910" spans="1:26" s="156" customFormat="1" ht="12.75" customHeight="1">
      <c r="A910" s="238"/>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row>
    <row r="911" spans="1:26" s="156" customFormat="1" ht="12.75" customHeight="1">
      <c r="A911" s="238"/>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row>
    <row r="912" spans="1:26" s="156" customFormat="1" ht="12.75" customHeight="1">
      <c r="A912" s="238"/>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row>
    <row r="913" spans="1:26" s="156" customFormat="1" ht="12.75" customHeight="1">
      <c r="A913" s="238"/>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row>
    <row r="914" spans="1:26" s="156" customFormat="1" ht="12.75" customHeight="1">
      <c r="A914" s="238"/>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row>
    <row r="915" spans="1:26" s="156" customFormat="1" ht="12.75" customHeight="1">
      <c r="A915" s="238"/>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row>
    <row r="916" spans="1:26" s="156" customFormat="1" ht="12.75" customHeight="1">
      <c r="A916" s="238"/>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row>
    <row r="917" spans="1:26" s="156" customFormat="1" ht="12.75" customHeight="1">
      <c r="A917" s="238"/>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row>
    <row r="918" spans="1:26" s="156" customFormat="1" ht="12.75" customHeight="1">
      <c r="A918" s="238"/>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row>
    <row r="919" spans="1:26" s="156" customFormat="1" ht="12.75" customHeight="1">
      <c r="A919" s="238"/>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row>
    <row r="920" spans="1:26" s="156" customFormat="1" ht="12.75" customHeight="1">
      <c r="A920" s="238"/>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row>
    <row r="921" spans="1:26" s="156" customFormat="1" ht="12.75" customHeight="1">
      <c r="A921" s="238"/>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row>
    <row r="922" spans="1:26" s="156" customFormat="1" ht="12.75" customHeight="1">
      <c r="A922" s="238"/>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row>
    <row r="923" spans="1:26" s="156" customFormat="1" ht="12.75" customHeight="1">
      <c r="A923" s="238"/>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row>
    <row r="924" spans="1:26" s="156" customFormat="1" ht="12.75" customHeight="1">
      <c r="A924" s="238"/>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row>
    <row r="925" spans="1:26" s="156" customFormat="1" ht="12.75" customHeight="1">
      <c r="A925" s="238"/>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row>
    <row r="926" spans="1:26" s="156" customFormat="1" ht="12.75" customHeight="1">
      <c r="A926" s="238"/>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row>
    <row r="927" spans="1:26" s="156" customFormat="1" ht="12.75" customHeight="1">
      <c r="A927" s="238"/>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row>
    <row r="928" spans="1:26" s="156" customFormat="1" ht="12.75" customHeight="1">
      <c r="A928" s="238"/>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row>
    <row r="929" spans="1:26" s="156" customFormat="1" ht="12.75" customHeight="1">
      <c r="A929" s="238"/>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row>
    <row r="930" spans="1:26" s="156" customFormat="1" ht="12.75" customHeight="1">
      <c r="A930" s="238"/>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row>
    <row r="931" spans="1:26" s="156" customFormat="1" ht="12.75" customHeight="1">
      <c r="A931" s="238"/>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row>
    <row r="932" spans="1:26" s="156" customFormat="1" ht="12.75" customHeight="1">
      <c r="A932" s="238"/>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row>
    <row r="933" spans="1:26" s="156" customFormat="1" ht="12.75" customHeight="1">
      <c r="A933" s="238"/>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row>
    <row r="934" spans="1:26" s="156" customFormat="1" ht="12.75" customHeight="1">
      <c r="A934" s="238"/>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row>
    <row r="935" spans="1:26" s="156" customFormat="1" ht="12.75" customHeight="1">
      <c r="A935" s="238"/>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row>
    <row r="936" spans="1:26" s="156" customFormat="1" ht="12.75" customHeight="1">
      <c r="A936" s="238"/>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row>
    <row r="937" spans="1:26" s="156" customFormat="1" ht="12.75" customHeight="1">
      <c r="A937" s="238"/>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row>
    <row r="938" spans="1:26" s="156" customFormat="1" ht="12.75" customHeight="1">
      <c r="A938" s="238"/>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row>
    <row r="939" spans="1:26" s="156" customFormat="1" ht="12.75" customHeight="1">
      <c r="A939" s="238"/>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row>
    <row r="940" spans="1:26" s="156" customFormat="1" ht="12.75" customHeight="1">
      <c r="A940" s="238"/>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row>
    <row r="941" spans="1:26" s="156" customFormat="1" ht="12.75" customHeight="1">
      <c r="A941" s="238"/>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row>
    <row r="942" spans="1:26" s="156" customFormat="1" ht="12.75" customHeight="1">
      <c r="A942" s="238"/>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row>
    <row r="943" spans="1:26" s="156" customFormat="1" ht="12.75" customHeight="1">
      <c r="A943" s="238"/>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row>
    <row r="944" spans="1:26" s="156" customFormat="1" ht="12.75" customHeight="1">
      <c r="A944" s="238"/>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row>
    <row r="945" spans="1:26" s="156" customFormat="1" ht="12.75" customHeight="1">
      <c r="A945" s="238"/>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row>
    <row r="946" spans="1:26" s="156" customFormat="1" ht="12.75" customHeight="1">
      <c r="A946" s="238"/>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row>
    <row r="947" spans="1:26" s="156" customFormat="1" ht="12.75" customHeight="1">
      <c r="A947" s="238"/>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row>
    <row r="948" spans="1:26" s="156" customFormat="1" ht="12.75" customHeight="1">
      <c r="A948" s="238"/>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row>
    <row r="949" spans="1:26" s="156" customFormat="1" ht="12.75" customHeight="1">
      <c r="A949" s="238"/>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row>
    <row r="950" spans="1:26" s="156" customFormat="1" ht="12.75" customHeight="1">
      <c r="A950" s="238"/>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row>
    <row r="951" spans="1:26" s="156" customFormat="1" ht="12.75" customHeight="1">
      <c r="A951" s="238"/>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row>
    <row r="952" spans="1:26" s="156" customFormat="1" ht="12.75" customHeight="1">
      <c r="A952" s="238"/>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row>
    <row r="953" spans="1:26" s="156" customFormat="1" ht="12.75" customHeight="1">
      <c r="A953" s="238"/>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row>
    <row r="954" spans="1:26" s="156" customFormat="1" ht="12.75" customHeight="1">
      <c r="A954" s="238"/>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row>
    <row r="955" spans="1:26" s="156" customFormat="1" ht="12.75" customHeight="1">
      <c r="A955" s="238"/>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row>
    <row r="956" spans="1:26" s="156" customFormat="1" ht="12.75" customHeight="1">
      <c r="A956" s="238"/>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row>
    <row r="957" spans="1:26" s="156" customFormat="1" ht="12.75" customHeight="1">
      <c r="A957" s="238"/>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row>
    <row r="958" spans="1:26" s="156" customFormat="1" ht="12.75" customHeight="1">
      <c r="A958" s="238"/>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row>
    <row r="959" spans="1:26" s="156" customFormat="1" ht="12.75" customHeight="1">
      <c r="A959" s="238"/>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row>
    <row r="960" spans="1:26" s="156" customFormat="1" ht="12.75" customHeight="1">
      <c r="A960" s="238"/>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row>
    <row r="961" spans="1:26" s="156" customFormat="1" ht="12.75" customHeight="1">
      <c r="A961" s="238"/>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row>
    <row r="962" spans="1:26" s="156" customFormat="1" ht="12.75" customHeight="1">
      <c r="A962" s="238"/>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row>
    <row r="963" spans="1:26" s="156" customFormat="1" ht="12.75" customHeight="1">
      <c r="A963" s="238"/>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row>
    <row r="964" spans="1:26" s="156" customFormat="1" ht="12.75" customHeight="1">
      <c r="A964" s="238"/>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row>
    <row r="965" spans="1:26" s="156" customFormat="1" ht="12.75" customHeight="1">
      <c r="A965" s="238"/>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row>
    <row r="966" spans="1:26" s="156" customFormat="1" ht="12.75" customHeight="1">
      <c r="A966" s="238"/>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row>
    <row r="967" spans="1:26" s="156" customFormat="1" ht="12.75" customHeight="1">
      <c r="A967" s="238"/>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row>
    <row r="968" spans="1:26" s="156" customFormat="1" ht="12.75" customHeight="1">
      <c r="A968" s="238"/>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row>
    <row r="969" spans="1:26" s="156" customFormat="1" ht="12.75" customHeight="1">
      <c r="A969" s="238"/>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row>
    <row r="970" spans="1:26" s="156" customFormat="1" ht="12.75" customHeight="1">
      <c r="A970" s="238"/>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row>
    <row r="971" spans="1:26" s="156" customFormat="1" ht="12.75" customHeight="1">
      <c r="A971" s="238"/>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row>
    <row r="972" spans="1:26" s="156" customFormat="1" ht="12.75" customHeight="1">
      <c r="A972" s="238"/>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row>
    <row r="973" spans="1:26" s="156" customFormat="1" ht="12.75" customHeight="1">
      <c r="A973" s="238"/>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row>
    <row r="974" spans="1:26" s="156" customFormat="1" ht="12.75" customHeight="1">
      <c r="A974" s="238"/>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row>
    <row r="975" spans="1:26" s="156" customFormat="1" ht="12.75" customHeight="1">
      <c r="A975" s="238"/>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row>
    <row r="976" spans="1:26" s="156" customFormat="1" ht="12.75" customHeight="1">
      <c r="A976" s="238"/>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row>
    <row r="977" spans="1:26" s="156" customFormat="1" ht="12.75" customHeight="1">
      <c r="A977" s="238"/>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row>
    <row r="978" spans="1:26" s="156" customFormat="1" ht="12.75" customHeight="1">
      <c r="A978" s="238"/>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row>
    <row r="979" spans="1:26" s="156" customFormat="1" ht="12.75" customHeight="1">
      <c r="A979" s="238"/>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row>
    <row r="980" spans="1:26" s="156" customFormat="1" ht="12.75" customHeight="1">
      <c r="A980" s="238"/>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row>
    <row r="981" spans="1:26" s="156" customFormat="1" ht="12.75" customHeight="1">
      <c r="A981" s="238"/>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row>
    <row r="982" spans="1:26" s="156" customFormat="1" ht="12.75" customHeight="1">
      <c r="A982" s="238"/>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row>
    <row r="983" spans="1:26" s="156" customFormat="1" ht="12.75" customHeight="1">
      <c r="A983" s="238"/>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row>
    <row r="984" spans="1:26" s="156" customFormat="1" ht="12.75" customHeight="1">
      <c r="A984" s="238"/>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row>
    <row r="985" spans="1:26" s="156" customFormat="1" ht="12.75" customHeight="1">
      <c r="A985" s="238"/>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row>
    <row r="986" spans="1:26" s="156" customFormat="1" ht="12.75" customHeight="1">
      <c r="A986" s="238"/>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row>
    <row r="987" spans="1:26" s="156" customFormat="1" ht="12.75" customHeight="1">
      <c r="A987" s="238"/>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row>
    <row r="988" spans="1:26" s="156" customFormat="1" ht="12.75" customHeight="1">
      <c r="A988" s="238"/>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row>
    <row r="989" spans="1:26" s="156" customFormat="1" ht="12.75" customHeight="1">
      <c r="A989" s="238"/>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row>
    <row r="990" spans="1:26" s="156" customFormat="1" ht="12.75" customHeight="1">
      <c r="A990" s="238"/>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row>
    <row r="991" spans="1:26" s="156" customFormat="1" ht="12.75" customHeight="1">
      <c r="A991" s="238"/>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row>
    <row r="992" spans="1:26" s="156" customFormat="1" ht="12.75" customHeight="1">
      <c r="A992" s="238"/>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row>
    <row r="993" spans="1:26" s="156" customFormat="1" ht="12.75" customHeight="1">
      <c r="A993" s="238"/>
      <c r="B993" s="235"/>
      <c r="C993" s="235"/>
      <c r="D993" s="235"/>
      <c r="E993" s="235"/>
      <c r="F993" s="235"/>
      <c r="G993" s="235"/>
      <c r="H993" s="235"/>
      <c r="I993" s="235"/>
      <c r="J993" s="235"/>
      <c r="K993" s="235"/>
      <c r="L993" s="235"/>
      <c r="M993" s="235"/>
      <c r="N993" s="235"/>
      <c r="O993" s="235"/>
      <c r="P993" s="235"/>
      <c r="Q993" s="235"/>
      <c r="R993" s="235"/>
      <c r="S993" s="235"/>
      <c r="T993" s="235"/>
      <c r="U993" s="235"/>
      <c r="V993" s="235"/>
      <c r="W993" s="235"/>
      <c r="X993" s="235"/>
      <c r="Y993" s="235"/>
      <c r="Z993" s="235"/>
    </row>
    <row r="994" spans="1:26" s="156" customFormat="1" ht="12.75" customHeight="1">
      <c r="A994" s="238"/>
      <c r="B994" s="235"/>
      <c r="C994" s="235"/>
      <c r="D994" s="235"/>
      <c r="E994" s="235"/>
      <c r="F994" s="235"/>
      <c r="G994" s="235"/>
      <c r="H994" s="235"/>
      <c r="I994" s="235"/>
      <c r="J994" s="235"/>
      <c r="K994" s="235"/>
      <c r="L994" s="235"/>
      <c r="M994" s="235"/>
      <c r="N994" s="235"/>
      <c r="O994" s="235"/>
      <c r="P994" s="235"/>
      <c r="Q994" s="235"/>
      <c r="R994" s="235"/>
      <c r="S994" s="235"/>
      <c r="T994" s="235"/>
      <c r="U994" s="235"/>
      <c r="V994" s="235"/>
      <c r="W994" s="235"/>
      <c r="X994" s="235"/>
      <c r="Y994" s="235"/>
      <c r="Z994" s="235"/>
    </row>
    <row r="995" spans="1:26" s="156" customFormat="1" ht="12.75" customHeight="1">
      <c r="A995" s="238"/>
      <c r="B995" s="235"/>
      <c r="C995" s="235"/>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row>
    <row r="996" spans="1:26" s="156" customFormat="1" ht="12.75" customHeight="1">
      <c r="A996" s="238"/>
      <c r="B996" s="235"/>
      <c r="C996" s="235"/>
      <c r="D996" s="235"/>
      <c r="E996" s="235"/>
      <c r="F996" s="235"/>
      <c r="G996" s="235"/>
      <c r="H996" s="235"/>
      <c r="I996" s="235"/>
      <c r="J996" s="235"/>
      <c r="K996" s="235"/>
      <c r="L996" s="235"/>
      <c r="M996" s="235"/>
      <c r="N996" s="235"/>
      <c r="O996" s="235"/>
      <c r="P996" s="235"/>
      <c r="Q996" s="235"/>
      <c r="R996" s="235"/>
      <c r="S996" s="235"/>
      <c r="T996" s="235"/>
      <c r="U996" s="235"/>
      <c r="V996" s="235"/>
      <c r="W996" s="235"/>
      <c r="X996" s="235"/>
      <c r="Y996" s="235"/>
      <c r="Z996" s="235"/>
    </row>
    <row r="997" spans="1:26" s="156" customFormat="1" ht="12.75" customHeight="1">
      <c r="A997" s="238"/>
      <c r="B997" s="235"/>
      <c r="C997" s="235"/>
      <c r="D997" s="235"/>
      <c r="E997" s="235"/>
      <c r="F997" s="235"/>
      <c r="G997" s="235"/>
      <c r="H997" s="235"/>
      <c r="I997" s="235"/>
      <c r="J997" s="235"/>
      <c r="K997" s="235"/>
      <c r="L997" s="235"/>
      <c r="M997" s="235"/>
      <c r="N997" s="235"/>
      <c r="O997" s="235"/>
      <c r="P997" s="235"/>
      <c r="Q997" s="235"/>
      <c r="R997" s="235"/>
      <c r="S997" s="235"/>
      <c r="T997" s="235"/>
      <c r="U997" s="235"/>
      <c r="V997" s="235"/>
      <c r="W997" s="235"/>
      <c r="X997" s="235"/>
      <c r="Y997" s="235"/>
      <c r="Z997" s="235"/>
    </row>
    <row r="998" spans="1:26" s="156" customFormat="1" ht="12.75" customHeight="1">
      <c r="A998" s="238"/>
      <c r="B998" s="235"/>
      <c r="C998" s="235"/>
      <c r="D998" s="235"/>
      <c r="E998" s="235"/>
      <c r="F998" s="235"/>
      <c r="G998" s="235"/>
      <c r="H998" s="235"/>
      <c r="I998" s="235"/>
      <c r="J998" s="235"/>
      <c r="K998" s="235"/>
      <c r="L998" s="235"/>
      <c r="M998" s="235"/>
      <c r="N998" s="235"/>
      <c r="O998" s="235"/>
      <c r="P998" s="235"/>
      <c r="Q998" s="235"/>
      <c r="R998" s="235"/>
      <c r="S998" s="235"/>
      <c r="T998" s="235"/>
      <c r="U998" s="235"/>
      <c r="V998" s="235"/>
      <c r="W998" s="235"/>
      <c r="X998" s="235"/>
      <c r="Y998" s="235"/>
      <c r="Z998" s="235"/>
    </row>
    <row r="999" spans="1:26" s="156" customFormat="1" ht="12.75" customHeight="1">
      <c r="A999" s="238"/>
      <c r="B999" s="235"/>
      <c r="C999" s="235"/>
      <c r="D999" s="235"/>
      <c r="E999" s="235"/>
      <c r="F999" s="235"/>
      <c r="G999" s="235"/>
      <c r="H999" s="235"/>
      <c r="I999" s="235"/>
      <c r="J999" s="235"/>
      <c r="K999" s="235"/>
      <c r="L999" s="235"/>
      <c r="M999" s="235"/>
      <c r="N999" s="235"/>
      <c r="O999" s="235"/>
      <c r="P999" s="235"/>
      <c r="Q999" s="235"/>
      <c r="R999" s="235"/>
      <c r="S999" s="235"/>
      <c r="T999" s="235"/>
      <c r="U999" s="235"/>
      <c r="V999" s="235"/>
      <c r="W999" s="235"/>
      <c r="X999" s="235"/>
      <c r="Y999" s="235"/>
      <c r="Z999" s="235"/>
    </row>
    <row r="1000" spans="1:26" s="156" customFormat="1" ht="12.75" customHeight="1">
      <c r="A1000" s="238"/>
      <c r="B1000" s="235"/>
      <c r="C1000" s="235"/>
      <c r="D1000" s="235"/>
      <c r="E1000" s="235"/>
      <c r="F1000" s="235"/>
      <c r="G1000" s="235"/>
      <c r="H1000" s="235"/>
      <c r="I1000" s="235"/>
      <c r="J1000" s="235"/>
      <c r="K1000" s="235"/>
      <c r="L1000" s="235"/>
      <c r="M1000" s="235"/>
      <c r="N1000" s="235"/>
      <c r="O1000" s="235"/>
      <c r="P1000" s="235"/>
      <c r="Q1000" s="235"/>
      <c r="R1000" s="235"/>
      <c r="S1000" s="235"/>
      <c r="T1000" s="235"/>
      <c r="U1000" s="235"/>
      <c r="V1000" s="235"/>
      <c r="W1000" s="235"/>
      <c r="X1000" s="235"/>
      <c r="Y1000" s="235"/>
      <c r="Z1000" s="235"/>
    </row>
    <row r="1001" spans="1:26" s="156" customFormat="1" ht="12.75" customHeight="1">
      <c r="A1001" s="238"/>
      <c r="B1001" s="235"/>
      <c r="C1001" s="235"/>
      <c r="D1001" s="235"/>
      <c r="E1001" s="235"/>
      <c r="F1001" s="235"/>
      <c r="G1001" s="235"/>
      <c r="H1001" s="235"/>
      <c r="I1001" s="235"/>
      <c r="J1001" s="235"/>
      <c r="K1001" s="235"/>
      <c r="L1001" s="235"/>
      <c r="M1001" s="235"/>
      <c r="N1001" s="235"/>
      <c r="O1001" s="235"/>
      <c r="P1001" s="235"/>
      <c r="Q1001" s="235"/>
      <c r="R1001" s="235"/>
      <c r="S1001" s="235"/>
      <c r="T1001" s="235"/>
      <c r="U1001" s="235"/>
      <c r="V1001" s="235"/>
      <c r="W1001" s="235"/>
      <c r="X1001" s="235"/>
      <c r="Y1001" s="235"/>
      <c r="Z1001" s="235"/>
    </row>
    <row r="1002" spans="1:26" s="156" customFormat="1" ht="12.75" customHeight="1">
      <c r="A1002" s="238"/>
      <c r="B1002" s="235"/>
      <c r="C1002" s="235"/>
      <c r="D1002" s="235"/>
      <c r="E1002" s="235"/>
      <c r="F1002" s="235"/>
      <c r="G1002" s="235"/>
      <c r="H1002" s="235"/>
      <c r="I1002" s="235"/>
      <c r="J1002" s="235"/>
      <c r="K1002" s="235"/>
      <c r="L1002" s="235"/>
      <c r="M1002" s="235"/>
      <c r="N1002" s="235"/>
      <c r="O1002" s="235"/>
      <c r="P1002" s="235"/>
      <c r="Q1002" s="235"/>
      <c r="R1002" s="235"/>
      <c r="S1002" s="235"/>
      <c r="T1002" s="235"/>
      <c r="U1002" s="235"/>
      <c r="V1002" s="235"/>
      <c r="W1002" s="235"/>
      <c r="X1002" s="235"/>
      <c r="Y1002" s="235"/>
      <c r="Z1002" s="235"/>
    </row>
    <row r="1003" spans="1:26" s="156" customFormat="1" ht="12.75" customHeight="1">
      <c r="A1003" s="238"/>
      <c r="B1003" s="235"/>
      <c r="C1003" s="235"/>
      <c r="D1003" s="235"/>
      <c r="E1003" s="235"/>
      <c r="F1003" s="235"/>
      <c r="G1003" s="235"/>
      <c r="H1003" s="235"/>
      <c r="I1003" s="235"/>
      <c r="J1003" s="235"/>
      <c r="K1003" s="235"/>
      <c r="L1003" s="235"/>
      <c r="M1003" s="235"/>
      <c r="N1003" s="235"/>
      <c r="O1003" s="235"/>
      <c r="P1003" s="235"/>
      <c r="Q1003" s="235"/>
      <c r="R1003" s="235"/>
      <c r="S1003" s="235"/>
      <c r="T1003" s="235"/>
      <c r="U1003" s="235"/>
      <c r="V1003" s="235"/>
      <c r="W1003" s="235"/>
      <c r="X1003" s="235"/>
      <c r="Y1003" s="235"/>
      <c r="Z1003" s="235"/>
    </row>
    <row r="1004" spans="1:26" s="156" customFormat="1" ht="12.75" customHeight="1">
      <c r="A1004" s="238"/>
      <c r="B1004" s="235"/>
      <c r="C1004" s="235"/>
      <c r="D1004" s="235"/>
      <c r="E1004" s="235"/>
      <c r="F1004" s="235"/>
      <c r="G1004" s="235"/>
      <c r="H1004" s="235"/>
      <c r="I1004" s="235"/>
      <c r="J1004" s="235"/>
      <c r="K1004" s="235"/>
      <c r="L1004" s="235"/>
      <c r="M1004" s="235"/>
      <c r="N1004" s="235"/>
      <c r="O1004" s="235"/>
      <c r="P1004" s="235"/>
      <c r="Q1004" s="235"/>
      <c r="R1004" s="235"/>
      <c r="S1004" s="235"/>
      <c r="T1004" s="235"/>
      <c r="U1004" s="235"/>
      <c r="V1004" s="235"/>
      <c r="W1004" s="235"/>
      <c r="X1004" s="235"/>
      <c r="Y1004" s="235"/>
      <c r="Z1004" s="235"/>
    </row>
    <row r="1005" spans="1:26" s="156" customFormat="1" ht="12.75" customHeight="1">
      <c r="A1005" s="238"/>
      <c r="B1005" s="235"/>
      <c r="C1005" s="235"/>
      <c r="D1005" s="235"/>
      <c r="E1005" s="235"/>
      <c r="F1005" s="235"/>
      <c r="G1005" s="235"/>
      <c r="H1005" s="235"/>
      <c r="I1005" s="235"/>
      <c r="J1005" s="235"/>
      <c r="K1005" s="235"/>
      <c r="L1005" s="235"/>
      <c r="M1005" s="235"/>
      <c r="N1005" s="235"/>
      <c r="O1005" s="235"/>
      <c r="P1005" s="235"/>
      <c r="Q1005" s="235"/>
      <c r="R1005" s="235"/>
      <c r="S1005" s="235"/>
      <c r="T1005" s="235"/>
      <c r="U1005" s="235"/>
      <c r="V1005" s="235"/>
      <c r="W1005" s="235"/>
      <c r="X1005" s="235"/>
      <c r="Y1005" s="235"/>
      <c r="Z1005" s="235"/>
    </row>
    <row r="1006" spans="1:26" s="156" customFormat="1" ht="12.75" customHeight="1">
      <c r="A1006" s="238"/>
      <c r="B1006" s="235"/>
      <c r="C1006" s="235"/>
      <c r="D1006" s="235"/>
      <c r="E1006" s="235"/>
      <c r="F1006" s="235"/>
      <c r="G1006" s="235"/>
      <c r="H1006" s="235"/>
      <c r="I1006" s="235"/>
      <c r="J1006" s="235"/>
      <c r="K1006" s="235"/>
      <c r="L1006" s="235"/>
      <c r="M1006" s="235"/>
      <c r="N1006" s="235"/>
      <c r="O1006" s="235"/>
      <c r="P1006" s="235"/>
      <c r="Q1006" s="235"/>
      <c r="R1006" s="235"/>
      <c r="S1006" s="235"/>
      <c r="T1006" s="235"/>
      <c r="U1006" s="235"/>
      <c r="V1006" s="235"/>
      <c r="W1006" s="235"/>
      <c r="X1006" s="235"/>
      <c r="Y1006" s="235"/>
      <c r="Z1006" s="235"/>
    </row>
    <row r="1007" spans="1:26" s="156" customFormat="1" ht="12.75" customHeight="1">
      <c r="A1007" s="238"/>
      <c r="B1007" s="235"/>
      <c r="C1007" s="235"/>
      <c r="D1007" s="235"/>
      <c r="E1007" s="235"/>
      <c r="F1007" s="235"/>
      <c r="G1007" s="235"/>
      <c r="H1007" s="235"/>
      <c r="I1007" s="235"/>
      <c r="J1007" s="235"/>
      <c r="K1007" s="235"/>
      <c r="L1007" s="235"/>
      <c r="M1007" s="235"/>
      <c r="N1007" s="235"/>
      <c r="O1007" s="235"/>
      <c r="P1007" s="235"/>
      <c r="Q1007" s="235"/>
      <c r="R1007" s="235"/>
      <c r="S1007" s="235"/>
      <c r="T1007" s="235"/>
      <c r="U1007" s="235"/>
      <c r="V1007" s="235"/>
      <c r="W1007" s="235"/>
      <c r="X1007" s="235"/>
      <c r="Y1007" s="235"/>
      <c r="Z1007" s="235"/>
    </row>
    <row r="1008" spans="1:26" s="156" customFormat="1" ht="12.75" customHeight="1">
      <c r="A1008" s="238"/>
      <c r="B1008" s="235"/>
      <c r="C1008" s="235"/>
      <c r="D1008" s="235"/>
      <c r="E1008" s="235"/>
      <c r="F1008" s="235"/>
      <c r="G1008" s="235"/>
      <c r="H1008" s="235"/>
      <c r="I1008" s="235"/>
      <c r="J1008" s="235"/>
      <c r="K1008" s="235"/>
      <c r="L1008" s="235"/>
      <c r="M1008" s="235"/>
      <c r="N1008" s="235"/>
      <c r="O1008" s="235"/>
      <c r="P1008" s="235"/>
      <c r="Q1008" s="235"/>
      <c r="R1008" s="235"/>
      <c r="S1008" s="235"/>
      <c r="T1008" s="235"/>
      <c r="U1008" s="235"/>
      <c r="V1008" s="235"/>
      <c r="W1008" s="235"/>
      <c r="X1008" s="235"/>
      <c r="Y1008" s="235"/>
      <c r="Z1008" s="235"/>
    </row>
    <row r="1009" spans="1:26" s="156" customFormat="1" ht="12.75" customHeight="1">
      <c r="A1009" s="238"/>
      <c r="B1009" s="235"/>
      <c r="C1009" s="235"/>
      <c r="D1009" s="235"/>
      <c r="E1009" s="235"/>
      <c r="F1009" s="235"/>
      <c r="G1009" s="235"/>
      <c r="H1009" s="235"/>
      <c r="I1009" s="235"/>
      <c r="J1009" s="235"/>
      <c r="K1009" s="235"/>
      <c r="L1009" s="235"/>
      <c r="M1009" s="235"/>
      <c r="N1009" s="235"/>
      <c r="O1009" s="235"/>
      <c r="P1009" s="235"/>
      <c r="Q1009" s="235"/>
      <c r="R1009" s="235"/>
      <c r="S1009" s="235"/>
      <c r="T1009" s="235"/>
      <c r="U1009" s="235"/>
      <c r="V1009" s="235"/>
      <c r="W1009" s="235"/>
      <c r="X1009" s="235"/>
      <c r="Y1009" s="235"/>
      <c r="Z1009" s="235"/>
    </row>
    <row r="1010" spans="1:26" s="156" customFormat="1" ht="12.75" customHeight="1">
      <c r="A1010" s="238"/>
      <c r="B1010" s="235"/>
      <c r="C1010" s="235"/>
      <c r="D1010" s="235"/>
      <c r="E1010" s="235"/>
      <c r="F1010" s="235"/>
      <c r="G1010" s="235"/>
      <c r="H1010" s="235"/>
      <c r="I1010" s="235"/>
      <c r="J1010" s="235"/>
      <c r="K1010" s="235"/>
      <c r="L1010" s="235"/>
      <c r="M1010" s="235"/>
      <c r="N1010" s="235"/>
      <c r="O1010" s="235"/>
      <c r="P1010" s="235"/>
      <c r="Q1010" s="235"/>
      <c r="R1010" s="235"/>
      <c r="S1010" s="235"/>
      <c r="T1010" s="235"/>
      <c r="U1010" s="235"/>
      <c r="V1010" s="235"/>
      <c r="W1010" s="235"/>
      <c r="X1010" s="235"/>
      <c r="Y1010" s="235"/>
      <c r="Z1010" s="235"/>
    </row>
    <row r="1011" spans="1:26" s="156" customFormat="1" ht="12.75" customHeight="1">
      <c r="A1011" s="238"/>
      <c r="B1011" s="235"/>
      <c r="C1011" s="235"/>
      <c r="D1011" s="235"/>
      <c r="E1011" s="235"/>
      <c r="F1011" s="235"/>
      <c r="G1011" s="235"/>
      <c r="H1011" s="235"/>
      <c r="I1011" s="235"/>
      <c r="J1011" s="235"/>
      <c r="K1011" s="235"/>
      <c r="L1011" s="235"/>
      <c r="M1011" s="235"/>
      <c r="N1011" s="235"/>
      <c r="O1011" s="235"/>
      <c r="P1011" s="235"/>
      <c r="Q1011" s="235"/>
      <c r="R1011" s="235"/>
      <c r="S1011" s="235"/>
      <c r="T1011" s="235"/>
      <c r="U1011" s="235"/>
      <c r="V1011" s="235"/>
      <c r="W1011" s="235"/>
      <c r="X1011" s="235"/>
      <c r="Y1011" s="235"/>
      <c r="Z1011" s="235"/>
    </row>
    <row r="1012" spans="1:26" s="156" customFormat="1" ht="12.75" customHeight="1">
      <c r="A1012" s="238"/>
      <c r="B1012" s="235"/>
      <c r="C1012" s="235"/>
      <c r="D1012" s="235"/>
      <c r="E1012" s="235"/>
      <c r="F1012" s="235"/>
      <c r="G1012" s="235"/>
      <c r="H1012" s="235"/>
      <c r="I1012" s="235"/>
      <c r="J1012" s="235"/>
      <c r="K1012" s="235"/>
      <c r="L1012" s="235"/>
      <c r="M1012" s="235"/>
      <c r="N1012" s="235"/>
      <c r="O1012" s="235"/>
      <c r="P1012" s="235"/>
      <c r="Q1012" s="235"/>
      <c r="R1012" s="235"/>
      <c r="S1012" s="235"/>
      <c r="T1012" s="235"/>
      <c r="U1012" s="235"/>
      <c r="V1012" s="235"/>
      <c r="W1012" s="235"/>
      <c r="X1012" s="235"/>
      <c r="Y1012" s="235"/>
      <c r="Z1012" s="235"/>
    </row>
    <row r="1013" spans="1:26" s="156" customFormat="1" ht="12.75" customHeight="1">
      <c r="A1013" s="238"/>
      <c r="B1013" s="235"/>
      <c r="C1013" s="235"/>
      <c r="D1013" s="235"/>
      <c r="E1013" s="235"/>
      <c r="F1013" s="235"/>
      <c r="G1013" s="235"/>
      <c r="H1013" s="235"/>
      <c r="I1013" s="235"/>
      <c r="J1013" s="235"/>
      <c r="K1013" s="235"/>
      <c r="L1013" s="235"/>
      <c r="M1013" s="235"/>
      <c r="N1013" s="235"/>
      <c r="O1013" s="235"/>
      <c r="P1013" s="235"/>
      <c r="Q1013" s="235"/>
      <c r="R1013" s="235"/>
      <c r="S1013" s="235"/>
      <c r="T1013" s="235"/>
      <c r="U1013" s="235"/>
      <c r="V1013" s="235"/>
      <c r="W1013" s="235"/>
      <c r="X1013" s="235"/>
      <c r="Y1013" s="235"/>
      <c r="Z1013" s="235"/>
    </row>
    <row r="1014" spans="1:26" s="156" customFormat="1" ht="12.75" customHeight="1">
      <c r="A1014" s="238"/>
      <c r="B1014" s="235"/>
      <c r="C1014" s="235"/>
      <c r="D1014" s="235"/>
      <c r="E1014" s="235"/>
      <c r="F1014" s="235"/>
      <c r="G1014" s="235"/>
      <c r="H1014" s="235"/>
      <c r="I1014" s="235"/>
      <c r="J1014" s="235"/>
      <c r="K1014" s="235"/>
      <c r="L1014" s="235"/>
      <c r="M1014" s="235"/>
      <c r="N1014" s="235"/>
      <c r="O1014" s="235"/>
      <c r="P1014" s="235"/>
      <c r="Q1014" s="235"/>
      <c r="R1014" s="235"/>
      <c r="S1014" s="235"/>
      <c r="T1014" s="235"/>
      <c r="U1014" s="235"/>
      <c r="V1014" s="235"/>
      <c r="W1014" s="235"/>
      <c r="X1014" s="235"/>
      <c r="Y1014" s="235"/>
      <c r="Z1014" s="235"/>
    </row>
    <row r="1015" spans="1:26" s="156" customFormat="1" ht="12.75" customHeight="1">
      <c r="A1015" s="238"/>
      <c r="B1015" s="235"/>
      <c r="C1015" s="235"/>
      <c r="D1015" s="235"/>
      <c r="E1015" s="235"/>
      <c r="F1015" s="235"/>
      <c r="G1015" s="235"/>
      <c r="H1015" s="235"/>
      <c r="I1015" s="235"/>
      <c r="J1015" s="235"/>
      <c r="K1015" s="235"/>
      <c r="L1015" s="235"/>
      <c r="M1015" s="235"/>
      <c r="N1015" s="235"/>
      <c r="O1015" s="235"/>
      <c r="P1015" s="235"/>
      <c r="Q1015" s="235"/>
      <c r="R1015" s="235"/>
      <c r="S1015" s="235"/>
      <c r="T1015" s="235"/>
      <c r="U1015" s="235"/>
      <c r="V1015" s="235"/>
      <c r="W1015" s="235"/>
      <c r="X1015" s="235"/>
      <c r="Y1015" s="235"/>
      <c r="Z1015" s="235"/>
    </row>
    <row r="1016" spans="1:26" s="156" customFormat="1" ht="12.75" customHeight="1">
      <c r="A1016" s="238"/>
      <c r="B1016" s="235"/>
      <c r="C1016" s="235"/>
      <c r="D1016" s="235"/>
      <c r="E1016" s="235"/>
      <c r="F1016" s="235"/>
      <c r="G1016" s="235"/>
      <c r="H1016" s="235"/>
      <c r="I1016" s="235"/>
      <c r="J1016" s="235"/>
      <c r="K1016" s="235"/>
      <c r="L1016" s="235"/>
      <c r="M1016" s="235"/>
      <c r="N1016" s="235"/>
      <c r="O1016" s="235"/>
      <c r="P1016" s="235"/>
      <c r="Q1016" s="235"/>
      <c r="R1016" s="235"/>
      <c r="S1016" s="235"/>
      <c r="T1016" s="235"/>
      <c r="U1016" s="235"/>
      <c r="V1016" s="235"/>
      <c r="W1016" s="235"/>
      <c r="X1016" s="235"/>
      <c r="Y1016" s="235"/>
      <c r="Z1016" s="235"/>
    </row>
    <row r="1017" spans="1:26" s="156" customFormat="1" ht="12.75" customHeight="1">
      <c r="A1017" s="238"/>
      <c r="B1017" s="235"/>
      <c r="C1017" s="235"/>
      <c r="D1017" s="235"/>
      <c r="E1017" s="235"/>
      <c r="F1017" s="235"/>
      <c r="G1017" s="235"/>
      <c r="H1017" s="235"/>
      <c r="I1017" s="235"/>
      <c r="J1017" s="235"/>
      <c r="K1017" s="235"/>
      <c r="L1017" s="235"/>
      <c r="M1017" s="235"/>
      <c r="N1017" s="235"/>
      <c r="O1017" s="235"/>
      <c r="P1017" s="235"/>
      <c r="Q1017" s="235"/>
      <c r="R1017" s="235"/>
      <c r="S1017" s="235"/>
      <c r="T1017" s="235"/>
      <c r="U1017" s="235"/>
      <c r="V1017" s="235"/>
      <c r="W1017" s="235"/>
      <c r="X1017" s="235"/>
      <c r="Y1017" s="235"/>
      <c r="Z1017" s="235"/>
    </row>
    <row r="1018" spans="1:26" s="156" customFormat="1" ht="12.75" customHeight="1">
      <c r="A1018" s="238"/>
      <c r="B1018" s="235"/>
      <c r="C1018" s="235"/>
      <c r="D1018" s="235"/>
      <c r="E1018" s="235"/>
      <c r="F1018" s="235"/>
      <c r="G1018" s="235"/>
      <c r="H1018" s="235"/>
      <c r="I1018" s="235"/>
      <c r="J1018" s="235"/>
      <c r="K1018" s="235"/>
      <c r="L1018" s="235"/>
      <c r="M1018" s="235"/>
      <c r="N1018" s="235"/>
      <c r="O1018" s="235"/>
      <c r="P1018" s="235"/>
      <c r="Q1018" s="235"/>
      <c r="R1018" s="235"/>
      <c r="S1018" s="235"/>
      <c r="T1018" s="235"/>
      <c r="U1018" s="235"/>
      <c r="V1018" s="235"/>
      <c r="W1018" s="235"/>
      <c r="X1018" s="235"/>
      <c r="Y1018" s="235"/>
      <c r="Z1018" s="235"/>
    </row>
    <row r="1019" spans="1:26" s="156" customFormat="1" ht="12.75" customHeight="1">
      <c r="A1019" s="238"/>
      <c r="B1019" s="235"/>
      <c r="C1019" s="235"/>
      <c r="D1019" s="235"/>
      <c r="E1019" s="235"/>
      <c r="F1019" s="235"/>
      <c r="G1019" s="235"/>
      <c r="H1019" s="235"/>
      <c r="I1019" s="235"/>
      <c r="J1019" s="235"/>
      <c r="K1019" s="235"/>
      <c r="L1019" s="235"/>
      <c r="M1019" s="235"/>
      <c r="N1019" s="235"/>
      <c r="O1019" s="235"/>
      <c r="P1019" s="235"/>
      <c r="Q1019" s="235"/>
      <c r="R1019" s="235"/>
      <c r="S1019" s="235"/>
      <c r="T1019" s="235"/>
      <c r="U1019" s="235"/>
      <c r="V1019" s="235"/>
      <c r="W1019" s="235"/>
      <c r="X1019" s="235"/>
      <c r="Y1019" s="235"/>
      <c r="Z1019" s="235"/>
    </row>
    <row r="1020" spans="1:26" s="156" customFormat="1" ht="12.75" customHeight="1">
      <c r="A1020" s="238"/>
      <c r="B1020" s="235"/>
      <c r="C1020" s="235"/>
      <c r="D1020" s="235"/>
      <c r="E1020" s="235"/>
      <c r="F1020" s="235"/>
      <c r="G1020" s="235"/>
      <c r="H1020" s="235"/>
      <c r="I1020" s="235"/>
      <c r="J1020" s="235"/>
      <c r="K1020" s="235"/>
      <c r="L1020" s="235"/>
      <c r="M1020" s="235"/>
      <c r="N1020" s="235"/>
      <c r="O1020" s="235"/>
      <c r="P1020" s="235"/>
      <c r="Q1020" s="235"/>
      <c r="R1020" s="235"/>
      <c r="S1020" s="235"/>
      <c r="T1020" s="235"/>
      <c r="U1020" s="235"/>
      <c r="V1020" s="235"/>
      <c r="W1020" s="235"/>
      <c r="X1020" s="235"/>
      <c r="Y1020" s="235"/>
      <c r="Z1020" s="235"/>
    </row>
    <row r="1021" spans="1:26" s="156" customFormat="1" ht="12.75" customHeight="1">
      <c r="A1021" s="238"/>
      <c r="B1021" s="235"/>
      <c r="C1021" s="235"/>
      <c r="D1021" s="235"/>
      <c r="E1021" s="235"/>
      <c r="F1021" s="235"/>
      <c r="G1021" s="235"/>
      <c r="H1021" s="235"/>
      <c r="I1021" s="235"/>
      <c r="J1021" s="235"/>
      <c r="K1021" s="235"/>
      <c r="L1021" s="235"/>
      <c r="M1021" s="235"/>
      <c r="N1021" s="235"/>
      <c r="O1021" s="235"/>
      <c r="P1021" s="235"/>
      <c r="Q1021" s="235"/>
      <c r="R1021" s="235"/>
      <c r="S1021" s="235"/>
      <c r="T1021" s="235"/>
      <c r="U1021" s="235"/>
      <c r="V1021" s="235"/>
      <c r="W1021" s="235"/>
      <c r="X1021" s="235"/>
      <c r="Y1021" s="235"/>
      <c r="Z1021" s="235"/>
    </row>
    <row r="1022" spans="1:26" s="156" customFormat="1" ht="12.75" customHeight="1">
      <c r="A1022" s="238"/>
      <c r="B1022" s="235"/>
      <c r="C1022" s="235"/>
      <c r="D1022" s="235"/>
      <c r="E1022" s="235"/>
      <c r="F1022" s="235"/>
      <c r="G1022" s="235"/>
      <c r="H1022" s="235"/>
      <c r="I1022" s="235"/>
      <c r="J1022" s="235"/>
      <c r="K1022" s="235"/>
      <c r="L1022" s="235"/>
      <c r="M1022" s="235"/>
      <c r="N1022" s="235"/>
      <c r="O1022" s="235"/>
      <c r="P1022" s="235"/>
      <c r="Q1022" s="235"/>
      <c r="R1022" s="235"/>
      <c r="S1022" s="235"/>
      <c r="T1022" s="235"/>
      <c r="U1022" s="235"/>
      <c r="V1022" s="235"/>
      <c r="W1022" s="235"/>
      <c r="X1022" s="235"/>
      <c r="Y1022" s="235"/>
      <c r="Z1022" s="235"/>
    </row>
    <row r="1023" spans="1:26" s="156" customFormat="1" ht="12.75" customHeight="1">
      <c r="A1023" s="238"/>
      <c r="B1023" s="235"/>
      <c r="C1023" s="235"/>
      <c r="D1023" s="235"/>
      <c r="E1023" s="235"/>
      <c r="F1023" s="235"/>
      <c r="G1023" s="235"/>
      <c r="H1023" s="235"/>
      <c r="I1023" s="235"/>
      <c r="J1023" s="235"/>
      <c r="K1023" s="235"/>
      <c r="L1023" s="235"/>
      <c r="M1023" s="235"/>
      <c r="N1023" s="235"/>
      <c r="O1023" s="235"/>
      <c r="P1023" s="235"/>
      <c r="Q1023" s="235"/>
      <c r="R1023" s="235"/>
      <c r="S1023" s="235"/>
      <c r="T1023" s="235"/>
      <c r="U1023" s="235"/>
      <c r="V1023" s="235"/>
      <c r="W1023" s="235"/>
      <c r="X1023" s="235"/>
      <c r="Y1023" s="235"/>
      <c r="Z1023" s="235"/>
    </row>
    <row r="1024" spans="1:26" s="156" customFormat="1" ht="12.75" customHeight="1">
      <c r="A1024" s="238"/>
      <c r="B1024" s="235"/>
      <c r="C1024" s="235"/>
      <c r="D1024" s="235"/>
      <c r="E1024" s="235"/>
      <c r="F1024" s="235"/>
      <c r="G1024" s="235"/>
      <c r="H1024" s="235"/>
      <c r="I1024" s="235"/>
      <c r="J1024" s="235"/>
      <c r="K1024" s="235"/>
      <c r="L1024" s="235"/>
      <c r="M1024" s="235"/>
      <c r="N1024" s="235"/>
      <c r="O1024" s="235"/>
      <c r="P1024" s="235"/>
      <c r="Q1024" s="235"/>
      <c r="R1024" s="235"/>
      <c r="S1024" s="235"/>
      <c r="T1024" s="235"/>
      <c r="U1024" s="235"/>
      <c r="V1024" s="235"/>
      <c r="W1024" s="235"/>
      <c r="X1024" s="235"/>
      <c r="Y1024" s="235"/>
      <c r="Z1024" s="235"/>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695C6A79-A7F8-466F-90A1-B22996C40323}"/>
    <hyperlink ref="D41" r:id="rId2" xr:uid="{81B4F548-4F02-4164-826D-D468269579BF}"/>
    <hyperlink ref="D58" r:id="rId3" xr:uid="{4BAA80C3-16BD-4E95-B97C-7034CA4B68AD}"/>
    <hyperlink ref="B60" r:id="rId4" xr:uid="{5B96A030-A11E-4C50-BDDE-6EDE917F083C}"/>
    <hyperlink ref="B24" r:id="rId5" xr:uid="{A1CBE6C4-5922-4391-8C6C-75A47ADC1B09}"/>
    <hyperlink ref="B107" r:id="rId6" xr:uid="{6F9C81F6-D35B-473B-8E7B-F08DB7E46AD7}"/>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A2" sqref="A2"/>
    </sheetView>
  </sheetViews>
  <sheetFormatPr defaultColWidth="12.5" defaultRowHeight="15" customHeight="1"/>
  <cols>
    <col min="1" max="1" width="4.5" style="153" customWidth="1"/>
    <col min="2" max="2" width="36" style="153" customWidth="1"/>
    <col min="3" max="3" width="14.125" style="153" customWidth="1"/>
    <col min="4" max="4" width="14.875" style="153" customWidth="1"/>
    <col min="5" max="5" width="16.875" style="153" customWidth="1"/>
    <col min="6" max="6" width="16.125" style="153" customWidth="1"/>
    <col min="7" max="7" width="15.5" style="153" customWidth="1"/>
    <col min="8" max="8" width="15.5" style="154" customWidth="1"/>
    <col min="9" max="9" width="0.875" style="154" customWidth="1"/>
    <col min="10" max="25" width="8.5" style="154" customWidth="1"/>
    <col min="26" max="26" width="12.5" style="154" customWidth="1"/>
    <col min="27" max="16384" width="12.5" style="154"/>
  </cols>
  <sheetData>
    <row r="1" spans="1:38" ht="19.5" customHeight="1">
      <c r="A1" s="373" t="s">
        <v>328</v>
      </c>
      <c r="B1" s="374"/>
      <c r="C1" s="374"/>
      <c r="D1" s="374"/>
      <c r="E1" s="374"/>
      <c r="F1" s="374"/>
      <c r="G1" s="374"/>
      <c r="H1" s="374"/>
      <c r="AA1" s="153" t="s">
        <v>329</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AA2" s="153" t="s">
        <v>330</v>
      </c>
      <c r="AB2" s="153" t="s">
        <v>2606</v>
      </c>
      <c r="AC2" s="153">
        <f>IF(Enrollment!$C$13&lt;&gt;"",Enrollment!$C$13,"")</f>
        <v>2844</v>
      </c>
      <c r="AD2" s="153" t="s">
        <v>331</v>
      </c>
      <c r="AE2" s="153" t="s">
        <v>332</v>
      </c>
      <c r="AF2" s="153" t="s">
        <v>333</v>
      </c>
      <c r="AG2" s="153" t="s">
        <v>334</v>
      </c>
      <c r="AH2" s="153" t="s">
        <v>335</v>
      </c>
      <c r="AI2" s="153" t="s">
        <v>174</v>
      </c>
      <c r="AJ2" s="153" t="s">
        <v>336</v>
      </c>
      <c r="AK2" s="153" t="s">
        <v>2577</v>
      </c>
      <c r="AL2" s="153" t="s">
        <v>338</v>
      </c>
    </row>
    <row r="3" spans="1:38" ht="14.25" customHeight="1">
      <c r="A3" s="71" t="s">
        <v>339</v>
      </c>
      <c r="B3" s="375" t="s">
        <v>2626</v>
      </c>
      <c r="C3" s="376"/>
      <c r="D3" s="376"/>
      <c r="E3" s="376"/>
      <c r="F3" s="376"/>
      <c r="G3" s="376"/>
      <c r="H3" s="376"/>
      <c r="AA3" s="153" t="s">
        <v>340</v>
      </c>
      <c r="AB3" s="153" t="s">
        <v>2607</v>
      </c>
      <c r="AC3" s="153">
        <f>IF(Enrollment!$C$14&lt;&gt;"",Enrollment!$C$14,"")</f>
        <v>614</v>
      </c>
      <c r="AD3" s="153" t="s">
        <v>331</v>
      </c>
      <c r="AE3" s="153" t="s">
        <v>332</v>
      </c>
      <c r="AF3" s="153" t="s">
        <v>333</v>
      </c>
      <c r="AG3" s="153" t="s">
        <v>334</v>
      </c>
      <c r="AH3" s="153" t="s">
        <v>341</v>
      </c>
      <c r="AI3" s="153" t="s">
        <v>174</v>
      </c>
      <c r="AJ3" s="153" t="s">
        <v>336</v>
      </c>
      <c r="AK3" s="153" t="s">
        <v>2577</v>
      </c>
      <c r="AL3" s="153" t="s">
        <v>338</v>
      </c>
    </row>
    <row r="4" spans="1:38" ht="26.25" customHeight="1">
      <c r="A4" s="71"/>
      <c r="B4" s="23" t="s">
        <v>2576</v>
      </c>
      <c r="H4" s="153"/>
      <c r="AA4" s="153" t="s">
        <v>342</v>
      </c>
      <c r="AB4" s="153" t="s">
        <v>2608</v>
      </c>
      <c r="AC4" s="153">
        <f>IF(Enrollment!$C$15&lt;&gt;"",Enrollment!$C$15,"")</f>
        <v>11019</v>
      </c>
      <c r="AD4" s="153" t="s">
        <v>331</v>
      </c>
      <c r="AE4" s="153" t="s">
        <v>332</v>
      </c>
      <c r="AF4" s="153" t="s">
        <v>333</v>
      </c>
      <c r="AG4" s="153" t="s">
        <v>334</v>
      </c>
      <c r="AH4" s="153" t="s">
        <v>343</v>
      </c>
      <c r="AI4" s="153" t="s">
        <v>174</v>
      </c>
      <c r="AJ4" s="153" t="s">
        <v>336</v>
      </c>
      <c r="AK4" s="153" t="s">
        <v>2577</v>
      </c>
      <c r="AL4" s="153" t="s">
        <v>338</v>
      </c>
    </row>
    <row r="5" spans="1:38" ht="13.5" customHeight="1">
      <c r="A5" s="71"/>
      <c r="B5" s="23" t="s">
        <v>344</v>
      </c>
      <c r="H5" s="153"/>
      <c r="AA5" s="153" t="s">
        <v>345</v>
      </c>
      <c r="AB5" s="153" t="s">
        <v>2609</v>
      </c>
      <c r="AC5" s="153">
        <f>IF(Enrollment!$C$16&lt;&gt;"",Enrollment!$C$16,"")</f>
        <v>14477</v>
      </c>
      <c r="AD5" s="153" t="s">
        <v>331</v>
      </c>
      <c r="AE5" s="153" t="s">
        <v>332</v>
      </c>
      <c r="AF5" s="153" t="s">
        <v>333</v>
      </c>
      <c r="AG5" s="153" t="s">
        <v>334</v>
      </c>
      <c r="AH5" s="153" t="s">
        <v>346</v>
      </c>
      <c r="AI5" s="153" t="s">
        <v>174</v>
      </c>
      <c r="AJ5" s="153" t="s">
        <v>336</v>
      </c>
      <c r="AK5" s="153" t="s">
        <v>2577</v>
      </c>
      <c r="AL5" s="153" t="s">
        <v>338</v>
      </c>
    </row>
    <row r="6" spans="1:38" ht="12.95" customHeight="1">
      <c r="A6" s="71"/>
      <c r="B6" s="23" t="s">
        <v>347</v>
      </c>
      <c r="H6" s="153"/>
      <c r="AA6" s="153" t="s">
        <v>348</v>
      </c>
      <c r="AB6" s="153" t="s">
        <v>2610</v>
      </c>
      <c r="AC6" s="153">
        <f>IF(Enrollment!$C$17&lt;&gt;"",Enrollment!$C$17,"")</f>
        <v>96</v>
      </c>
      <c r="AD6" s="153" t="s">
        <v>331</v>
      </c>
      <c r="AE6" s="153" t="s">
        <v>332</v>
      </c>
      <c r="AF6" s="153" t="s">
        <v>349</v>
      </c>
      <c r="AG6" s="153" t="s">
        <v>334</v>
      </c>
      <c r="AH6" s="153" t="s">
        <v>343</v>
      </c>
      <c r="AI6" s="153" t="s">
        <v>174</v>
      </c>
      <c r="AJ6" s="153" t="s">
        <v>336</v>
      </c>
      <c r="AK6" s="153" t="s">
        <v>2577</v>
      </c>
      <c r="AL6" s="153" t="s">
        <v>338</v>
      </c>
    </row>
    <row r="7" spans="1:38" ht="12.75">
      <c r="A7" s="71"/>
      <c r="B7" s="23"/>
      <c r="H7" s="153"/>
      <c r="AA7" s="153" t="s">
        <v>350</v>
      </c>
      <c r="AB7" s="153" t="s">
        <v>2611</v>
      </c>
      <c r="AC7" s="153">
        <f>IF(Enrollment!$C$18&lt;&gt;"",Enrollment!$C$18,"")</f>
        <v>14573</v>
      </c>
      <c r="AD7" s="153" t="s">
        <v>331</v>
      </c>
      <c r="AE7" s="153" t="s">
        <v>332</v>
      </c>
      <c r="AF7" s="153" t="s">
        <v>174</v>
      </c>
      <c r="AG7" s="153" t="s">
        <v>334</v>
      </c>
      <c r="AH7" s="153" t="s">
        <v>346</v>
      </c>
      <c r="AI7" s="153" t="s">
        <v>174</v>
      </c>
      <c r="AJ7" s="153" t="s">
        <v>336</v>
      </c>
      <c r="AK7" s="153" t="s">
        <v>2577</v>
      </c>
      <c r="AL7" s="153" t="s">
        <v>338</v>
      </c>
    </row>
    <row r="8" spans="1:38" ht="12.75">
      <c r="A8" s="71"/>
      <c r="B8" s="153" t="s">
        <v>353</v>
      </c>
      <c r="H8" s="153"/>
      <c r="AA8" s="153" t="s">
        <v>351</v>
      </c>
      <c r="AB8" s="153" t="s">
        <v>2606</v>
      </c>
      <c r="AC8" s="153">
        <f>IF(Enrollment!$C$21&lt;&gt;"",Enrollment!$C$21,"")</f>
        <v>237</v>
      </c>
      <c r="AD8" s="153" t="s">
        <v>331</v>
      </c>
      <c r="AE8" s="153" t="s">
        <v>332</v>
      </c>
      <c r="AF8" s="153" t="s">
        <v>333</v>
      </c>
      <c r="AG8" s="153" t="s">
        <v>334</v>
      </c>
      <c r="AH8" s="153" t="s">
        <v>335</v>
      </c>
      <c r="AI8" s="153" t="s">
        <v>174</v>
      </c>
      <c r="AJ8" s="153" t="s">
        <v>352</v>
      </c>
      <c r="AK8" s="153" t="s">
        <v>2577</v>
      </c>
      <c r="AL8" s="153" t="s">
        <v>338</v>
      </c>
    </row>
    <row r="9" spans="1:38" ht="12.75">
      <c r="A9" s="71"/>
      <c r="B9" s="153" t="s">
        <v>355</v>
      </c>
      <c r="H9" s="153"/>
      <c r="AA9" s="153" t="s">
        <v>354</v>
      </c>
      <c r="AB9" s="153" t="s">
        <v>2607</v>
      </c>
      <c r="AC9" s="153">
        <f>IF(Enrollment!$C$22&lt;&gt;"",Enrollment!$C$22,"")</f>
        <v>513</v>
      </c>
      <c r="AD9" s="153" t="s">
        <v>331</v>
      </c>
      <c r="AE9" s="153" t="s">
        <v>332</v>
      </c>
      <c r="AF9" s="153" t="s">
        <v>333</v>
      </c>
      <c r="AG9" s="153" t="s">
        <v>334</v>
      </c>
      <c r="AH9" s="153" t="s">
        <v>341</v>
      </c>
      <c r="AI9" s="153" t="s">
        <v>174</v>
      </c>
      <c r="AJ9" s="153" t="s">
        <v>352</v>
      </c>
      <c r="AK9" s="153" t="s">
        <v>2577</v>
      </c>
      <c r="AL9" s="153" t="s">
        <v>338</v>
      </c>
    </row>
    <row r="10" spans="1:38" ht="12.75">
      <c r="A10" s="71"/>
      <c r="H10" s="153"/>
      <c r="AA10" s="153" t="s">
        <v>356</v>
      </c>
      <c r="AB10" s="153" t="s">
        <v>2608</v>
      </c>
      <c r="AC10" s="153">
        <f>IF(Enrollment!$C$23&lt;&gt;"",Enrollment!$C$23,"")</f>
        <v>4119</v>
      </c>
      <c r="AD10" s="153" t="s">
        <v>331</v>
      </c>
      <c r="AE10" s="153" t="s">
        <v>332</v>
      </c>
      <c r="AF10" s="153" t="s">
        <v>333</v>
      </c>
      <c r="AG10" s="153" t="s">
        <v>334</v>
      </c>
      <c r="AH10" s="153" t="s">
        <v>343</v>
      </c>
      <c r="AI10" s="153" t="s">
        <v>174</v>
      </c>
      <c r="AJ10" s="153" t="s">
        <v>352</v>
      </c>
      <c r="AK10" s="153" t="s">
        <v>2577</v>
      </c>
      <c r="AL10" s="153" t="s">
        <v>338</v>
      </c>
    </row>
    <row r="11" spans="1:38" ht="12.75">
      <c r="A11" s="71"/>
      <c r="B11" s="173"/>
      <c r="H11" s="153"/>
      <c r="AA11" s="153" t="s">
        <v>357</v>
      </c>
      <c r="AB11" s="153" t="s">
        <v>2609</v>
      </c>
      <c r="AC11" s="153">
        <f>IF(Enrollment!$C$24&lt;&gt;"",Enrollment!$C$24,"")</f>
        <v>4869</v>
      </c>
      <c r="AD11" s="153" t="s">
        <v>331</v>
      </c>
      <c r="AE11" s="153" t="s">
        <v>332</v>
      </c>
      <c r="AF11" s="153" t="s">
        <v>333</v>
      </c>
      <c r="AG11" s="153" t="s">
        <v>334</v>
      </c>
      <c r="AH11" s="153" t="s">
        <v>346</v>
      </c>
      <c r="AI11" s="153" t="s">
        <v>174</v>
      </c>
      <c r="AJ11" s="153" t="s">
        <v>352</v>
      </c>
      <c r="AK11" s="153" t="s">
        <v>2577</v>
      </c>
      <c r="AL11" s="153" t="s">
        <v>338</v>
      </c>
    </row>
    <row r="12" spans="1:38" ht="12.75" customHeight="1">
      <c r="A12" s="71"/>
      <c r="B12" s="211" t="s">
        <v>358</v>
      </c>
      <c r="C12" s="27" t="s">
        <v>2577</v>
      </c>
      <c r="D12" s="28" t="s">
        <v>2580</v>
      </c>
      <c r="E12" s="29" t="s">
        <v>409</v>
      </c>
      <c r="AA12" s="153" t="s">
        <v>360</v>
      </c>
      <c r="AB12" s="153" t="s">
        <v>2610</v>
      </c>
      <c r="AC12" s="153">
        <f>IF(Enrollment!$C$25&lt;&gt;"",Enrollment!$C$25,"")</f>
        <v>146</v>
      </c>
      <c r="AD12" s="153" t="s">
        <v>331</v>
      </c>
      <c r="AE12" s="153" t="s">
        <v>332</v>
      </c>
      <c r="AF12" s="153" t="s">
        <v>349</v>
      </c>
      <c r="AG12" s="153" t="s">
        <v>334</v>
      </c>
      <c r="AH12" s="153" t="s">
        <v>361</v>
      </c>
      <c r="AI12" s="153" t="s">
        <v>174</v>
      </c>
      <c r="AJ12" s="153" t="s">
        <v>352</v>
      </c>
      <c r="AK12" s="153" t="s">
        <v>2577</v>
      </c>
      <c r="AL12" s="153" t="s">
        <v>338</v>
      </c>
    </row>
    <row r="13" spans="1:38" ht="24.95" customHeight="1">
      <c r="A13" s="71"/>
      <c r="B13" s="30" t="s">
        <v>362</v>
      </c>
      <c r="C13" s="212">
        <v>2844</v>
      </c>
      <c r="D13" s="213">
        <v>3359</v>
      </c>
      <c r="E13" s="213">
        <v>0</v>
      </c>
      <c r="AA13" s="153" t="s">
        <v>363</v>
      </c>
      <c r="AB13" s="153" t="s">
        <v>2612</v>
      </c>
      <c r="AC13" s="153">
        <f>IF(Enrollment!$C$26&lt;&gt;"",Enrollment!$C$26,"")</f>
        <v>5015</v>
      </c>
      <c r="AD13" s="153" t="s">
        <v>331</v>
      </c>
      <c r="AE13" s="153" t="s">
        <v>332</v>
      </c>
      <c r="AF13" s="153" t="s">
        <v>174</v>
      </c>
      <c r="AG13" s="153" t="s">
        <v>334</v>
      </c>
      <c r="AH13" s="153" t="s">
        <v>346</v>
      </c>
      <c r="AI13" s="153" t="s">
        <v>174</v>
      </c>
      <c r="AJ13" s="153" t="s">
        <v>352</v>
      </c>
      <c r="AK13" s="153" t="s">
        <v>2577</v>
      </c>
      <c r="AL13" s="153" t="s">
        <v>338</v>
      </c>
    </row>
    <row r="14" spans="1:38" ht="12.75" customHeight="1">
      <c r="A14" s="71"/>
      <c r="B14" s="31" t="s">
        <v>364</v>
      </c>
      <c r="C14" s="213">
        <v>614</v>
      </c>
      <c r="D14" s="213">
        <v>614</v>
      </c>
      <c r="E14" s="213">
        <v>0</v>
      </c>
      <c r="AA14" s="153" t="s">
        <v>365</v>
      </c>
      <c r="AB14" s="153" t="s">
        <v>2613</v>
      </c>
      <c r="AC14" s="153">
        <f>IF(Enrollment!$C$29&lt;&gt;"",Enrollment!$C$29,"")</f>
        <v>19588</v>
      </c>
      <c r="AD14" s="153" t="s">
        <v>331</v>
      </c>
      <c r="AE14" s="153" t="s">
        <v>332</v>
      </c>
      <c r="AF14" s="153" t="s">
        <v>174</v>
      </c>
      <c r="AG14" s="153" t="s">
        <v>334</v>
      </c>
      <c r="AH14" s="153" t="s">
        <v>366</v>
      </c>
      <c r="AI14" s="153" t="s">
        <v>174</v>
      </c>
      <c r="AJ14" s="153" t="s">
        <v>174</v>
      </c>
      <c r="AK14" s="153" t="s">
        <v>2577</v>
      </c>
      <c r="AL14" s="153" t="s">
        <v>338</v>
      </c>
    </row>
    <row r="15" spans="1:38" ht="12.75" customHeight="1">
      <c r="A15" s="71"/>
      <c r="B15" s="31" t="s">
        <v>367</v>
      </c>
      <c r="C15" s="213">
        <v>11019</v>
      </c>
      <c r="D15" s="213">
        <v>12551</v>
      </c>
      <c r="E15" s="213">
        <v>0</v>
      </c>
      <c r="AA15" s="153" t="s">
        <v>368</v>
      </c>
      <c r="AB15" s="153" t="s">
        <v>2614</v>
      </c>
      <c r="AC15" s="153">
        <f>IF(Enrollment!$C$32&lt;&gt;"",Enrollment!$C$32,"")</f>
        <v>815</v>
      </c>
      <c r="AD15" s="153" t="s">
        <v>331</v>
      </c>
      <c r="AE15" s="153" t="s">
        <v>332</v>
      </c>
      <c r="AF15" s="153" t="s">
        <v>333</v>
      </c>
      <c r="AG15" s="153" t="s">
        <v>369</v>
      </c>
      <c r="AH15" s="153" t="s">
        <v>370</v>
      </c>
      <c r="AI15" s="153" t="s">
        <v>174</v>
      </c>
      <c r="AJ15" s="153" t="s">
        <v>336</v>
      </c>
      <c r="AK15" s="153" t="s">
        <v>2577</v>
      </c>
      <c r="AL15" s="153" t="s">
        <v>338</v>
      </c>
    </row>
    <row r="16" spans="1:38" ht="12.75" customHeight="1">
      <c r="A16" s="71"/>
      <c r="B16" s="32" t="s">
        <v>371</v>
      </c>
      <c r="C16" s="214">
        <f>SUM($C$13:$C$15)</f>
        <v>14477</v>
      </c>
      <c r="D16" s="214">
        <f>SUM($D$13:$D$15)</f>
        <v>16524</v>
      </c>
      <c r="E16" s="214">
        <f>SUM($E$13:$E$15)</f>
        <v>0</v>
      </c>
      <c r="AA16" s="153" t="s">
        <v>372</v>
      </c>
      <c r="AB16" s="153" t="s">
        <v>2608</v>
      </c>
      <c r="AC16" s="153">
        <f>IF(Enrollment!$C$33&lt;&gt;"",Enrollment!$C$33,"")</f>
        <v>1909</v>
      </c>
      <c r="AD16" s="153" t="s">
        <v>331</v>
      </c>
      <c r="AE16" s="153" t="s">
        <v>332</v>
      </c>
      <c r="AF16" s="153" t="s">
        <v>333</v>
      </c>
      <c r="AG16" s="153" t="s">
        <v>369</v>
      </c>
      <c r="AH16" s="153" t="s">
        <v>343</v>
      </c>
      <c r="AI16" s="153" t="s">
        <v>174</v>
      </c>
      <c r="AJ16" s="153" t="s">
        <v>336</v>
      </c>
      <c r="AK16" s="153" t="s">
        <v>2577</v>
      </c>
      <c r="AL16" s="153" t="s">
        <v>338</v>
      </c>
    </row>
    <row r="17" spans="1:38" ht="25.5">
      <c r="A17" s="71"/>
      <c r="B17" s="30" t="s">
        <v>373</v>
      </c>
      <c r="C17" s="213">
        <v>96</v>
      </c>
      <c r="D17" s="213">
        <v>90</v>
      </c>
      <c r="E17" s="213">
        <v>0</v>
      </c>
      <c r="AA17" s="153" t="s">
        <v>374</v>
      </c>
      <c r="AB17" s="153" t="s">
        <v>2615</v>
      </c>
      <c r="AC17" s="153">
        <f>IF(Enrollment!$C$34&lt;&gt;"",Enrollment!$C$34,"")</f>
        <v>15</v>
      </c>
      <c r="AD17" s="153" t="s">
        <v>331</v>
      </c>
      <c r="AE17" s="153" t="s">
        <v>332</v>
      </c>
      <c r="AF17" s="153" t="s">
        <v>349</v>
      </c>
      <c r="AG17" s="153" t="s">
        <v>369</v>
      </c>
      <c r="AH17" s="153" t="s">
        <v>343</v>
      </c>
      <c r="AI17" s="153" t="s">
        <v>174</v>
      </c>
      <c r="AJ17" s="153" t="s">
        <v>336</v>
      </c>
      <c r="AK17" s="153" t="s">
        <v>2577</v>
      </c>
      <c r="AL17" s="153" t="s">
        <v>338</v>
      </c>
    </row>
    <row r="18" spans="1:38" ht="12.75" customHeight="1">
      <c r="A18" s="71"/>
      <c r="B18" s="32" t="s">
        <v>2631</v>
      </c>
      <c r="C18" s="214">
        <f>SUM($C$16:$C$17)</f>
        <v>14573</v>
      </c>
      <c r="D18" s="214">
        <f>SUM($D$16:$D$17)</f>
        <v>16614</v>
      </c>
      <c r="E18" s="214">
        <f>SUM($E$16:$E$17)</f>
        <v>0</v>
      </c>
      <c r="AA18" s="153" t="s">
        <v>375</v>
      </c>
      <c r="AB18" s="153" t="s">
        <v>2616</v>
      </c>
      <c r="AC18" s="153">
        <f>IF(Enrollment!$C$35&lt;&gt;"",Enrollment!$C$35,"")</f>
        <v>2739</v>
      </c>
      <c r="AD18" s="153" t="s">
        <v>331</v>
      </c>
      <c r="AE18" s="153" t="s">
        <v>174</v>
      </c>
      <c r="AF18" s="153" t="s">
        <v>376</v>
      </c>
      <c r="AG18" s="153" t="s">
        <v>369</v>
      </c>
      <c r="AH18" s="153" t="s">
        <v>346</v>
      </c>
      <c r="AI18" s="153" t="s">
        <v>174</v>
      </c>
      <c r="AJ18" s="153" t="s">
        <v>336</v>
      </c>
      <c r="AK18" s="153" t="s">
        <v>2577</v>
      </c>
      <c r="AL18" s="153" t="s">
        <v>338</v>
      </c>
    </row>
    <row r="19" spans="1:38" ht="12.75" customHeight="1">
      <c r="AA19" s="153" t="s">
        <v>377</v>
      </c>
      <c r="AB19" s="153" t="s">
        <v>2614</v>
      </c>
      <c r="AC19" s="153">
        <f>IF(Enrollment!$C$38&lt;&gt;"",Enrollment!$C$38,"")</f>
        <v>285</v>
      </c>
      <c r="AD19" s="153" t="s">
        <v>331</v>
      </c>
      <c r="AE19" s="153" t="s">
        <v>332</v>
      </c>
      <c r="AF19" s="153" t="s">
        <v>333</v>
      </c>
      <c r="AG19" s="153" t="s">
        <v>369</v>
      </c>
      <c r="AH19" s="153" t="s">
        <v>370</v>
      </c>
      <c r="AI19" s="153" t="s">
        <v>174</v>
      </c>
      <c r="AJ19" s="153" t="s">
        <v>352</v>
      </c>
      <c r="AK19" s="153" t="s">
        <v>2577</v>
      </c>
      <c r="AL19" s="153" t="s">
        <v>338</v>
      </c>
    </row>
    <row r="20" spans="1:38" ht="12.75" customHeight="1">
      <c r="A20" s="71"/>
      <c r="B20" s="215" t="s">
        <v>378</v>
      </c>
      <c r="C20" s="27" t="s">
        <v>2577</v>
      </c>
      <c r="D20" s="28" t="s">
        <v>2580</v>
      </c>
      <c r="E20" s="29" t="s">
        <v>409</v>
      </c>
      <c r="AA20" s="153" t="s">
        <v>379</v>
      </c>
      <c r="AB20" s="153" t="s">
        <v>2608</v>
      </c>
      <c r="AC20" s="153">
        <f>IF(Enrollment!$C$39&lt;&gt;"",Enrollment!$C$39,"")</f>
        <v>832</v>
      </c>
      <c r="AD20" s="153" t="s">
        <v>331</v>
      </c>
      <c r="AE20" s="153" t="s">
        <v>332</v>
      </c>
      <c r="AF20" s="153" t="s">
        <v>333</v>
      </c>
      <c r="AG20" s="153" t="s">
        <v>369</v>
      </c>
      <c r="AH20" s="153" t="s">
        <v>343</v>
      </c>
      <c r="AI20" s="153" t="s">
        <v>174</v>
      </c>
      <c r="AJ20" s="153" t="s">
        <v>352</v>
      </c>
      <c r="AK20" s="153" t="s">
        <v>2577</v>
      </c>
      <c r="AL20" s="153" t="s">
        <v>338</v>
      </c>
    </row>
    <row r="21" spans="1:38" ht="26.45" customHeight="1">
      <c r="A21" s="71"/>
      <c r="B21" s="33" t="s">
        <v>362</v>
      </c>
      <c r="C21" s="212">
        <v>237</v>
      </c>
      <c r="D21" s="213">
        <v>229</v>
      </c>
      <c r="E21" s="213">
        <v>0</v>
      </c>
      <c r="AA21" s="153" t="s">
        <v>380</v>
      </c>
      <c r="AB21" s="153" t="s">
        <v>2615</v>
      </c>
      <c r="AC21" s="153">
        <f>IF(Enrollment!$C$40&lt;&gt;"",Enrollment!$C$40,"")</f>
        <v>29</v>
      </c>
      <c r="AD21" s="153" t="s">
        <v>331</v>
      </c>
      <c r="AE21" s="153" t="s">
        <v>332</v>
      </c>
      <c r="AF21" s="153" t="s">
        <v>349</v>
      </c>
      <c r="AG21" s="153" t="s">
        <v>369</v>
      </c>
      <c r="AH21" s="153" t="s">
        <v>343</v>
      </c>
      <c r="AI21" s="153" t="s">
        <v>174</v>
      </c>
      <c r="AJ21" s="153" t="s">
        <v>352</v>
      </c>
      <c r="AK21" s="153" t="s">
        <v>2577</v>
      </c>
      <c r="AL21" s="153" t="s">
        <v>338</v>
      </c>
    </row>
    <row r="22" spans="1:38" ht="12.75" customHeight="1">
      <c r="A22" s="71"/>
      <c r="B22" s="31" t="s">
        <v>364</v>
      </c>
      <c r="C22" s="213">
        <v>513</v>
      </c>
      <c r="D22" s="213">
        <v>229</v>
      </c>
      <c r="E22" s="213">
        <v>0</v>
      </c>
      <c r="AA22" s="153" t="s">
        <v>381</v>
      </c>
      <c r="AB22" s="153" t="s">
        <v>2617</v>
      </c>
      <c r="AC22" s="153">
        <f>IF(Enrollment!$C$41&lt;&gt;"",Enrollment!$C$41,"")</f>
        <v>1146</v>
      </c>
      <c r="AD22" s="153" t="s">
        <v>331</v>
      </c>
      <c r="AE22" s="153" t="s">
        <v>332</v>
      </c>
      <c r="AF22" s="153" t="s">
        <v>174</v>
      </c>
      <c r="AG22" s="153" t="s">
        <v>369</v>
      </c>
      <c r="AH22" s="153" t="s">
        <v>346</v>
      </c>
      <c r="AI22" s="153" t="s">
        <v>174</v>
      </c>
      <c r="AJ22" s="153" t="s">
        <v>352</v>
      </c>
      <c r="AK22" s="153" t="s">
        <v>2577</v>
      </c>
      <c r="AL22" s="153" t="s">
        <v>338</v>
      </c>
    </row>
    <row r="23" spans="1:38" ht="12.75" customHeight="1">
      <c r="A23" s="71"/>
      <c r="B23" s="31" t="s">
        <v>367</v>
      </c>
      <c r="C23" s="213">
        <v>4119</v>
      </c>
      <c r="D23" s="213">
        <v>3509</v>
      </c>
      <c r="E23" s="213">
        <v>0</v>
      </c>
      <c r="AA23" s="153" t="s">
        <v>382</v>
      </c>
      <c r="AB23" s="153" t="s">
        <v>2618</v>
      </c>
      <c r="AC23" s="153" t="str">
        <f>IF(Enrollment!$C$4&lt;&gt;"",Enrollment!$C$44,"")</f>
        <v/>
      </c>
      <c r="AD23" s="153" t="s">
        <v>331</v>
      </c>
      <c r="AE23" s="153" t="s">
        <v>332</v>
      </c>
      <c r="AF23" s="153" t="s">
        <v>174</v>
      </c>
      <c r="AG23" s="153" t="s">
        <v>369</v>
      </c>
      <c r="AH23" s="153" t="s">
        <v>346</v>
      </c>
      <c r="AI23" s="153" t="s">
        <v>174</v>
      </c>
      <c r="AJ23" s="153" t="s">
        <v>174</v>
      </c>
      <c r="AK23" s="153" t="s">
        <v>2577</v>
      </c>
      <c r="AL23" s="153" t="s">
        <v>338</v>
      </c>
    </row>
    <row r="24" spans="1:38" ht="12.75" customHeight="1">
      <c r="A24" s="71"/>
      <c r="B24" s="32" t="s">
        <v>371</v>
      </c>
      <c r="C24" s="214">
        <f>SUM($C$21:$C$23)</f>
        <v>4869</v>
      </c>
      <c r="D24" s="214">
        <f>SUM($D$21:$D$23)</f>
        <v>3967</v>
      </c>
      <c r="E24" s="214">
        <f>SUM($E$21:$E$23)</f>
        <v>0</v>
      </c>
      <c r="AA24" s="153" t="s">
        <v>383</v>
      </c>
      <c r="AB24" s="153" t="s">
        <v>2578</v>
      </c>
      <c r="AC24" s="153">
        <f>IF(Enrollment!$C$47&lt;&gt;"",Enrollment!$C$47,"")</f>
        <v>17312</v>
      </c>
      <c r="AD24" s="153" t="s">
        <v>331</v>
      </c>
      <c r="AE24" s="153" t="s">
        <v>332</v>
      </c>
      <c r="AF24" s="153" t="s">
        <v>174</v>
      </c>
      <c r="AG24" s="153" t="s">
        <v>384</v>
      </c>
      <c r="AH24" s="153" t="s">
        <v>346</v>
      </c>
      <c r="AI24" s="153" t="s">
        <v>174</v>
      </c>
      <c r="AJ24" s="153" t="s">
        <v>336</v>
      </c>
      <c r="AK24" s="153" t="s">
        <v>2577</v>
      </c>
      <c r="AL24" s="153" t="s">
        <v>338</v>
      </c>
    </row>
    <row r="25" spans="1:38" ht="25.5">
      <c r="A25" s="71"/>
      <c r="B25" s="30" t="s">
        <v>373</v>
      </c>
      <c r="C25" s="213">
        <v>146</v>
      </c>
      <c r="D25" s="213">
        <v>197</v>
      </c>
      <c r="E25" s="213">
        <v>0</v>
      </c>
      <c r="AA25" s="153" t="s">
        <v>385</v>
      </c>
      <c r="AB25" s="153" t="s">
        <v>2579</v>
      </c>
      <c r="AC25" s="153">
        <f>IF(Enrollment!$C$48&lt;&gt;"",Enrollment!$C$48,"")</f>
        <v>6161</v>
      </c>
      <c r="AD25" s="153" t="s">
        <v>331</v>
      </c>
      <c r="AE25" s="153" t="s">
        <v>332</v>
      </c>
      <c r="AF25" s="153" t="s">
        <v>174</v>
      </c>
      <c r="AG25" s="153" t="s">
        <v>384</v>
      </c>
      <c r="AH25" s="153" t="s">
        <v>346</v>
      </c>
      <c r="AI25" s="153" t="s">
        <v>174</v>
      </c>
      <c r="AJ25" s="153" t="s">
        <v>352</v>
      </c>
      <c r="AK25" s="153" t="s">
        <v>2577</v>
      </c>
      <c r="AL25" s="153" t="s">
        <v>338</v>
      </c>
    </row>
    <row r="26" spans="1:38" ht="12.75" customHeight="1">
      <c r="A26" s="71"/>
      <c r="B26" s="32" t="s">
        <v>2630</v>
      </c>
      <c r="C26" s="214">
        <f>SUM($C$24:$C$25)</f>
        <v>5015</v>
      </c>
      <c r="D26" s="214">
        <f>SUM($D$24:$D$25)</f>
        <v>4164</v>
      </c>
      <c r="E26" s="214">
        <f>SUM($E$24:$E$25)</f>
        <v>0</v>
      </c>
      <c r="AA26" s="153" t="s">
        <v>386</v>
      </c>
      <c r="AB26" s="153" t="s">
        <v>2619</v>
      </c>
      <c r="AC26" s="153">
        <f>IF(Enrollment!$C$49&lt;&gt;"",Enrollment!$C$49,"")</f>
        <v>23473</v>
      </c>
      <c r="AD26" s="153" t="s">
        <v>331</v>
      </c>
      <c r="AE26" s="153" t="s">
        <v>332</v>
      </c>
      <c r="AF26" s="153" t="s">
        <v>174</v>
      </c>
      <c r="AG26" s="153" t="s">
        <v>384</v>
      </c>
      <c r="AH26" s="153" t="s">
        <v>346</v>
      </c>
      <c r="AI26" s="153" t="s">
        <v>174</v>
      </c>
      <c r="AJ26" s="153" t="s">
        <v>174</v>
      </c>
      <c r="AK26" s="153" t="s">
        <v>2577</v>
      </c>
      <c r="AL26" s="153" t="s">
        <v>338</v>
      </c>
    </row>
    <row r="27" spans="1:38" ht="12.75" customHeight="1">
      <c r="AA27" s="153" t="s">
        <v>387</v>
      </c>
      <c r="AB27" s="153" t="s">
        <v>2585</v>
      </c>
      <c r="AC27" s="153">
        <f>IF(Enrollment!$D$13&lt;&gt;"",Enrollment!$D$13,"")</f>
        <v>3359</v>
      </c>
      <c r="AD27" s="153" t="s">
        <v>331</v>
      </c>
      <c r="AE27" s="153" t="s">
        <v>332</v>
      </c>
      <c r="AF27" s="153" t="s">
        <v>333</v>
      </c>
      <c r="AG27" s="153" t="s">
        <v>334</v>
      </c>
      <c r="AH27" s="153" t="s">
        <v>335</v>
      </c>
      <c r="AI27" s="153" t="s">
        <v>174</v>
      </c>
      <c r="AJ27" s="153" t="s">
        <v>336</v>
      </c>
      <c r="AK27" s="153" t="s">
        <v>2580</v>
      </c>
      <c r="AL27" s="153" t="s">
        <v>338</v>
      </c>
    </row>
    <row r="28" spans="1:38" ht="12.75" customHeight="1">
      <c r="A28" s="71"/>
      <c r="B28" s="215" t="s">
        <v>388</v>
      </c>
      <c r="C28" s="27" t="s">
        <v>2577</v>
      </c>
      <c r="D28" s="28" t="s">
        <v>2580</v>
      </c>
      <c r="E28" s="29" t="s">
        <v>409</v>
      </c>
      <c r="AA28" s="153" t="s">
        <v>389</v>
      </c>
      <c r="AB28" s="153" t="s">
        <v>2586</v>
      </c>
      <c r="AC28" s="153">
        <f>IF(Enrollment!$D$14&lt;&gt;"",Enrollment!$D$14,"")</f>
        <v>614</v>
      </c>
      <c r="AD28" s="153" t="s">
        <v>331</v>
      </c>
      <c r="AE28" s="153" t="s">
        <v>332</v>
      </c>
      <c r="AF28" s="153" t="s">
        <v>333</v>
      </c>
      <c r="AG28" s="153" t="s">
        <v>334</v>
      </c>
      <c r="AH28" s="153" t="s">
        <v>341</v>
      </c>
      <c r="AI28" s="153" t="s">
        <v>174</v>
      </c>
      <c r="AJ28" s="153" t="s">
        <v>336</v>
      </c>
      <c r="AK28" s="153" t="s">
        <v>2580</v>
      </c>
      <c r="AL28" s="153" t="s">
        <v>338</v>
      </c>
    </row>
    <row r="29" spans="1:38" ht="12.75" customHeight="1">
      <c r="A29" s="71"/>
      <c r="B29" s="32" t="s">
        <v>2629</v>
      </c>
      <c r="C29" s="216">
        <f>SUM($C$26,$C$18)</f>
        <v>19588</v>
      </c>
      <c r="D29" s="216">
        <f>SUM($D$26,$D$18)</f>
        <v>20778</v>
      </c>
      <c r="E29" s="216">
        <f>SUM($E$26,$E$18)</f>
        <v>0</v>
      </c>
      <c r="AA29" s="153" t="s">
        <v>390</v>
      </c>
      <c r="AB29" s="153" t="s">
        <v>2587</v>
      </c>
      <c r="AC29" s="153">
        <f>IF(Enrollment!$D$15&lt;&gt;"",Enrollment!$D$15,"")</f>
        <v>12551</v>
      </c>
      <c r="AD29" s="153" t="s">
        <v>331</v>
      </c>
      <c r="AE29" s="153" t="s">
        <v>332</v>
      </c>
      <c r="AF29" s="153" t="s">
        <v>333</v>
      </c>
      <c r="AG29" s="153" t="s">
        <v>334</v>
      </c>
      <c r="AH29" s="153" t="s">
        <v>343</v>
      </c>
      <c r="AI29" s="153" t="s">
        <v>174</v>
      </c>
      <c r="AJ29" s="153" t="s">
        <v>336</v>
      </c>
      <c r="AK29" s="153" t="s">
        <v>2580</v>
      </c>
      <c r="AL29" s="153" t="s">
        <v>338</v>
      </c>
    </row>
    <row r="30" spans="1:38" ht="12.75">
      <c r="AA30" s="153" t="s">
        <v>391</v>
      </c>
      <c r="AB30" s="153" t="s">
        <v>2588</v>
      </c>
      <c r="AC30" s="153">
        <f>IF(Enrollment!$D$16&lt;&gt;"",Enrollment!$D$16,"")</f>
        <v>16524</v>
      </c>
      <c r="AD30" s="153" t="s">
        <v>331</v>
      </c>
      <c r="AE30" s="153" t="s">
        <v>332</v>
      </c>
      <c r="AF30" s="153" t="s">
        <v>333</v>
      </c>
      <c r="AG30" s="153" t="s">
        <v>334</v>
      </c>
      <c r="AH30" s="153" t="s">
        <v>346</v>
      </c>
      <c r="AI30" s="153" t="s">
        <v>174</v>
      </c>
      <c r="AJ30" s="153" t="s">
        <v>336</v>
      </c>
      <c r="AK30" s="153" t="s">
        <v>2580</v>
      </c>
      <c r="AL30" s="153" t="s">
        <v>338</v>
      </c>
    </row>
    <row r="31" spans="1:38" ht="12.75" customHeight="1">
      <c r="A31" s="71"/>
      <c r="B31" s="34" t="s">
        <v>392</v>
      </c>
      <c r="C31" s="27" t="s">
        <v>2577</v>
      </c>
      <c r="D31" s="28" t="s">
        <v>2580</v>
      </c>
      <c r="E31" s="29" t="s">
        <v>409</v>
      </c>
      <c r="AA31" s="153" t="s">
        <v>393</v>
      </c>
      <c r="AB31" s="153" t="s">
        <v>2589</v>
      </c>
      <c r="AC31" s="153">
        <f>IF(Enrollment!$D$17&lt;&gt;"",Enrollment!$D$17,"")</f>
        <v>90</v>
      </c>
      <c r="AD31" s="153" t="s">
        <v>331</v>
      </c>
      <c r="AE31" s="153" t="s">
        <v>332</v>
      </c>
      <c r="AF31" s="153" t="s">
        <v>349</v>
      </c>
      <c r="AG31" s="153" t="s">
        <v>334</v>
      </c>
      <c r="AH31" s="153" t="s">
        <v>343</v>
      </c>
      <c r="AI31" s="153" t="s">
        <v>174</v>
      </c>
      <c r="AJ31" s="153" t="s">
        <v>336</v>
      </c>
      <c r="AK31" s="153" t="s">
        <v>2580</v>
      </c>
      <c r="AL31" s="153" t="s">
        <v>338</v>
      </c>
    </row>
    <row r="32" spans="1:38" ht="12.75" customHeight="1">
      <c r="A32" s="71"/>
      <c r="B32" s="31" t="s">
        <v>394</v>
      </c>
      <c r="C32" s="217">
        <v>815</v>
      </c>
      <c r="D32" s="217">
        <v>1106</v>
      </c>
      <c r="E32" s="217">
        <v>0</v>
      </c>
      <c r="AA32" s="153" t="s">
        <v>395</v>
      </c>
      <c r="AB32" s="153" t="s">
        <v>2590</v>
      </c>
      <c r="AC32" s="153">
        <f>IF(Enrollment!$D$18&lt;&gt;"",Enrollment!$D$18,"")</f>
        <v>16614</v>
      </c>
      <c r="AD32" s="153" t="s">
        <v>331</v>
      </c>
      <c r="AE32" s="153" t="s">
        <v>332</v>
      </c>
      <c r="AF32" s="153" t="s">
        <v>174</v>
      </c>
      <c r="AG32" s="153" t="s">
        <v>334</v>
      </c>
      <c r="AH32" s="153" t="s">
        <v>346</v>
      </c>
      <c r="AI32" s="153" t="s">
        <v>174</v>
      </c>
      <c r="AJ32" s="153" t="s">
        <v>336</v>
      </c>
      <c r="AK32" s="153" t="s">
        <v>2580</v>
      </c>
      <c r="AL32" s="153" t="s">
        <v>338</v>
      </c>
    </row>
    <row r="33" spans="1:38" ht="12.75" customHeight="1">
      <c r="A33" s="71"/>
      <c r="B33" s="31" t="s">
        <v>367</v>
      </c>
      <c r="C33" s="334">
        <v>1909</v>
      </c>
      <c r="D33" s="334">
        <v>2149</v>
      </c>
      <c r="E33" s="217">
        <v>0</v>
      </c>
      <c r="AA33" s="153" t="s">
        <v>396</v>
      </c>
      <c r="AB33" s="153" t="s">
        <v>2585</v>
      </c>
      <c r="AC33" s="153">
        <f>IF(Enrollment!$D$21&lt;&gt;"",Enrollment!$D$21,"")</f>
        <v>229</v>
      </c>
      <c r="AD33" s="153" t="s">
        <v>331</v>
      </c>
      <c r="AE33" s="153" t="s">
        <v>332</v>
      </c>
      <c r="AF33" s="153" t="s">
        <v>333</v>
      </c>
      <c r="AG33" s="153" t="s">
        <v>334</v>
      </c>
      <c r="AH33" s="153" t="s">
        <v>335</v>
      </c>
      <c r="AI33" s="153" t="s">
        <v>174</v>
      </c>
      <c r="AJ33" s="153" t="s">
        <v>352</v>
      </c>
      <c r="AK33" s="153" t="s">
        <v>2580</v>
      </c>
      <c r="AL33" s="153" t="s">
        <v>338</v>
      </c>
    </row>
    <row r="34" spans="1:38" ht="12.75">
      <c r="A34" s="71"/>
      <c r="B34" s="30" t="s">
        <v>397</v>
      </c>
      <c r="C34" s="217">
        <v>15</v>
      </c>
      <c r="D34" s="217">
        <v>24</v>
      </c>
      <c r="E34" s="217">
        <v>0</v>
      </c>
      <c r="AA34" s="153" t="s">
        <v>398</v>
      </c>
      <c r="AB34" s="153" t="s">
        <v>2586</v>
      </c>
      <c r="AC34" s="153">
        <f>IF(Enrollment!$D$22&lt;&gt;"",Enrollment!$D$22,"")</f>
        <v>229</v>
      </c>
      <c r="AD34" s="153" t="s">
        <v>331</v>
      </c>
      <c r="AE34" s="153" t="s">
        <v>332</v>
      </c>
      <c r="AF34" s="153" t="s">
        <v>333</v>
      </c>
      <c r="AG34" s="153" t="s">
        <v>334</v>
      </c>
      <c r="AH34" s="153" t="s">
        <v>341</v>
      </c>
      <c r="AI34" s="153" t="s">
        <v>174</v>
      </c>
      <c r="AJ34" s="153" t="s">
        <v>352</v>
      </c>
      <c r="AK34" s="153" t="s">
        <v>2580</v>
      </c>
      <c r="AL34" s="153" t="s">
        <v>338</v>
      </c>
    </row>
    <row r="35" spans="1:38" ht="12.75" customHeight="1">
      <c r="A35" s="71"/>
      <c r="B35" s="32" t="s">
        <v>2628</v>
      </c>
      <c r="C35" s="218">
        <f>SUM($C$32:$C$34)</f>
        <v>2739</v>
      </c>
      <c r="D35" s="218">
        <f>SUM($D$32:$D$34)</f>
        <v>3279</v>
      </c>
      <c r="E35" s="218">
        <f>SUM($E$32:$E$34)</f>
        <v>0</v>
      </c>
      <c r="AA35" s="153" t="s">
        <v>399</v>
      </c>
      <c r="AB35" s="153" t="s">
        <v>2587</v>
      </c>
      <c r="AC35" s="153">
        <f>IF(Enrollment!$D$23&lt;&gt;"",Enrollment!$D$23,"")</f>
        <v>3509</v>
      </c>
      <c r="AD35" s="153" t="s">
        <v>331</v>
      </c>
      <c r="AE35" s="153" t="s">
        <v>332</v>
      </c>
      <c r="AF35" s="153" t="s">
        <v>333</v>
      </c>
      <c r="AG35" s="153" t="s">
        <v>334</v>
      </c>
      <c r="AH35" s="153" t="s">
        <v>343</v>
      </c>
      <c r="AI35" s="153" t="s">
        <v>174</v>
      </c>
      <c r="AJ35" s="153" t="s">
        <v>352</v>
      </c>
      <c r="AK35" s="153" t="s">
        <v>2580</v>
      </c>
      <c r="AL35" s="153" t="s">
        <v>338</v>
      </c>
    </row>
    <row r="36" spans="1:38" ht="12.75">
      <c r="AA36" s="153" t="s">
        <v>400</v>
      </c>
      <c r="AB36" s="153" t="s">
        <v>2588</v>
      </c>
      <c r="AC36" s="153">
        <f>IF(Enrollment!$D$24&lt;&gt;"",Enrollment!$D$24,"")</f>
        <v>3967</v>
      </c>
      <c r="AD36" s="153" t="s">
        <v>331</v>
      </c>
      <c r="AE36" s="153" t="s">
        <v>332</v>
      </c>
      <c r="AF36" s="153" t="s">
        <v>333</v>
      </c>
      <c r="AG36" s="153" t="s">
        <v>334</v>
      </c>
      <c r="AH36" s="153" t="s">
        <v>346</v>
      </c>
      <c r="AI36" s="153" t="s">
        <v>174</v>
      </c>
      <c r="AJ36" s="153" t="s">
        <v>352</v>
      </c>
      <c r="AK36" s="153" t="s">
        <v>2580</v>
      </c>
      <c r="AL36" s="153" t="s">
        <v>338</v>
      </c>
    </row>
    <row r="37" spans="1:38" ht="12.75" customHeight="1">
      <c r="A37" s="71"/>
      <c r="B37" s="34" t="s">
        <v>401</v>
      </c>
      <c r="C37" s="27" t="s">
        <v>2577</v>
      </c>
      <c r="D37" s="28" t="s">
        <v>2580</v>
      </c>
      <c r="E37" s="29" t="s">
        <v>409</v>
      </c>
      <c r="AA37" s="153" t="s">
        <v>402</v>
      </c>
      <c r="AB37" s="153" t="s">
        <v>2589</v>
      </c>
      <c r="AC37" s="153">
        <f>IF(Enrollment!$D$25&lt;&gt;"",Enrollment!$D$25,"")</f>
        <v>197</v>
      </c>
      <c r="AD37" s="153" t="s">
        <v>331</v>
      </c>
      <c r="AE37" s="153" t="s">
        <v>332</v>
      </c>
      <c r="AF37" s="153" t="s">
        <v>349</v>
      </c>
      <c r="AG37" s="153" t="s">
        <v>334</v>
      </c>
      <c r="AH37" s="153" t="s">
        <v>361</v>
      </c>
      <c r="AI37" s="153" t="s">
        <v>174</v>
      </c>
      <c r="AJ37" s="153" t="s">
        <v>352</v>
      </c>
      <c r="AK37" s="153" t="s">
        <v>2580</v>
      </c>
      <c r="AL37" s="153" t="s">
        <v>338</v>
      </c>
    </row>
    <row r="38" spans="1:38" ht="12.75" customHeight="1">
      <c r="A38" s="71"/>
      <c r="B38" s="31" t="s">
        <v>394</v>
      </c>
      <c r="C38" s="217">
        <v>285</v>
      </c>
      <c r="D38" s="217">
        <v>392</v>
      </c>
      <c r="E38" s="217">
        <v>0</v>
      </c>
      <c r="AA38" s="153" t="s">
        <v>403</v>
      </c>
      <c r="AB38" s="153" t="s">
        <v>2591</v>
      </c>
      <c r="AC38" s="153">
        <f>IF(Enrollment!$D$26&lt;&gt;"",Enrollment!$D$26,"")</f>
        <v>4164</v>
      </c>
      <c r="AD38" s="153" t="s">
        <v>331</v>
      </c>
      <c r="AE38" s="153" t="s">
        <v>332</v>
      </c>
      <c r="AF38" s="153" t="s">
        <v>174</v>
      </c>
      <c r="AG38" s="153" t="s">
        <v>334</v>
      </c>
      <c r="AH38" s="153" t="s">
        <v>346</v>
      </c>
      <c r="AI38" s="153" t="s">
        <v>174</v>
      </c>
      <c r="AJ38" s="153" t="s">
        <v>352</v>
      </c>
      <c r="AK38" s="153" t="s">
        <v>2580</v>
      </c>
      <c r="AL38" s="153" t="s">
        <v>338</v>
      </c>
    </row>
    <row r="39" spans="1:38" ht="12.75" customHeight="1">
      <c r="A39" s="71"/>
      <c r="B39" s="31" t="s">
        <v>367</v>
      </c>
      <c r="C39" s="217">
        <v>832</v>
      </c>
      <c r="D39" s="217">
        <v>962</v>
      </c>
      <c r="E39" s="217">
        <v>0</v>
      </c>
      <c r="AA39" s="153" t="s">
        <v>404</v>
      </c>
      <c r="AB39" s="153" t="s">
        <v>2592</v>
      </c>
      <c r="AC39" s="153">
        <f>IF(Enrollment!$D$29&lt;&gt;"",Enrollment!$D$29,"")</f>
        <v>20778</v>
      </c>
      <c r="AD39" s="153" t="s">
        <v>331</v>
      </c>
      <c r="AE39" s="153" t="s">
        <v>332</v>
      </c>
      <c r="AF39" s="153" t="s">
        <v>174</v>
      </c>
      <c r="AG39" s="153" t="s">
        <v>334</v>
      </c>
      <c r="AH39" s="153" t="s">
        <v>366</v>
      </c>
      <c r="AI39" s="153" t="s">
        <v>174</v>
      </c>
      <c r="AJ39" s="153" t="s">
        <v>174</v>
      </c>
      <c r="AK39" s="153" t="s">
        <v>2580</v>
      </c>
      <c r="AL39" s="153" t="s">
        <v>338</v>
      </c>
    </row>
    <row r="40" spans="1:38" ht="12.75">
      <c r="A40" s="71"/>
      <c r="B40" s="30" t="s">
        <v>397</v>
      </c>
      <c r="C40" s="217">
        <v>29</v>
      </c>
      <c r="D40" s="217">
        <v>66</v>
      </c>
      <c r="E40" s="217">
        <v>0</v>
      </c>
      <c r="AA40" s="153" t="s">
        <v>405</v>
      </c>
      <c r="AB40" s="153" t="s">
        <v>2593</v>
      </c>
      <c r="AC40" s="153">
        <f>IF(Enrollment!$D$32&lt;&gt;"",Enrollment!$D$32,"")</f>
        <v>1106</v>
      </c>
      <c r="AD40" s="153" t="s">
        <v>331</v>
      </c>
      <c r="AE40" s="153" t="s">
        <v>332</v>
      </c>
      <c r="AF40" s="153" t="s">
        <v>333</v>
      </c>
      <c r="AG40" s="153" t="s">
        <v>369</v>
      </c>
      <c r="AH40" s="153" t="s">
        <v>370</v>
      </c>
      <c r="AI40" s="153" t="s">
        <v>174</v>
      </c>
      <c r="AJ40" s="153" t="s">
        <v>336</v>
      </c>
      <c r="AK40" s="153" t="s">
        <v>2580</v>
      </c>
      <c r="AL40" s="153" t="s">
        <v>338</v>
      </c>
    </row>
    <row r="41" spans="1:38" ht="12.75" customHeight="1">
      <c r="A41" s="71"/>
      <c r="B41" s="32" t="s">
        <v>2627</v>
      </c>
      <c r="C41" s="218">
        <f>SUM($C$38:$C$40)</f>
        <v>1146</v>
      </c>
      <c r="D41" s="218">
        <f>SUM($D$38:$D$40)</f>
        <v>1420</v>
      </c>
      <c r="E41" s="218">
        <f>SUM($E$38:$E$40)</f>
        <v>0</v>
      </c>
      <c r="AA41" s="153" t="s">
        <v>406</v>
      </c>
      <c r="AB41" s="153" t="s">
        <v>2587</v>
      </c>
      <c r="AC41" s="153">
        <f>IF(Enrollment!$D$33&lt;&gt;"",Enrollment!$D$33,"")</f>
        <v>2149</v>
      </c>
      <c r="AD41" s="153" t="s">
        <v>331</v>
      </c>
      <c r="AE41" s="153" t="s">
        <v>332</v>
      </c>
      <c r="AF41" s="153" t="s">
        <v>333</v>
      </c>
      <c r="AG41" s="153" t="s">
        <v>369</v>
      </c>
      <c r="AH41" s="153" t="s">
        <v>343</v>
      </c>
      <c r="AI41" s="153" t="s">
        <v>174</v>
      </c>
      <c r="AJ41" s="153" t="s">
        <v>336</v>
      </c>
      <c r="AK41" s="153" t="s">
        <v>2580</v>
      </c>
      <c r="AL41" s="153" t="s">
        <v>338</v>
      </c>
    </row>
    <row r="42" spans="1:38" ht="12.75" customHeight="1">
      <c r="AA42" s="153" t="s">
        <v>407</v>
      </c>
      <c r="AB42" s="153" t="s">
        <v>2594</v>
      </c>
      <c r="AC42" s="153">
        <f>IF(Enrollment!$D$34&lt;&gt;"",Enrollment!$D$34,"")</f>
        <v>24</v>
      </c>
      <c r="AD42" s="153" t="s">
        <v>331</v>
      </c>
      <c r="AE42" s="153" t="s">
        <v>332</v>
      </c>
      <c r="AF42" s="153" t="s">
        <v>349</v>
      </c>
      <c r="AG42" s="153" t="s">
        <v>369</v>
      </c>
      <c r="AH42" s="153" t="s">
        <v>343</v>
      </c>
      <c r="AI42" s="153" t="s">
        <v>174</v>
      </c>
      <c r="AJ42" s="153" t="s">
        <v>336</v>
      </c>
      <c r="AK42" s="153" t="s">
        <v>2580</v>
      </c>
      <c r="AL42" s="153" t="s">
        <v>338</v>
      </c>
    </row>
    <row r="43" spans="1:38" ht="12.75" customHeight="1">
      <c r="A43" s="71"/>
      <c r="B43" s="215" t="s">
        <v>408</v>
      </c>
      <c r="C43" s="27" t="s">
        <v>2577</v>
      </c>
      <c r="D43" s="28" t="s">
        <v>2580</v>
      </c>
      <c r="E43" s="29" t="s">
        <v>409</v>
      </c>
      <c r="AA43" s="153" t="s">
        <v>410</v>
      </c>
      <c r="AB43" s="153" t="s">
        <v>2595</v>
      </c>
      <c r="AC43" s="153">
        <f>IF(Enrollment!$D$35&lt;&gt;"",Enrollment!$D$35,"")</f>
        <v>3279</v>
      </c>
      <c r="AD43" s="153" t="s">
        <v>331</v>
      </c>
      <c r="AE43" s="153" t="s">
        <v>174</v>
      </c>
      <c r="AF43" s="153" t="s">
        <v>376</v>
      </c>
      <c r="AG43" s="153" t="s">
        <v>369</v>
      </c>
      <c r="AH43" s="153" t="s">
        <v>346</v>
      </c>
      <c r="AI43" s="153" t="s">
        <v>174</v>
      </c>
      <c r="AJ43" s="153" t="s">
        <v>336</v>
      </c>
      <c r="AK43" s="153" t="s">
        <v>2580</v>
      </c>
      <c r="AL43" s="153" t="s">
        <v>338</v>
      </c>
    </row>
    <row r="44" spans="1:38" ht="12.75" customHeight="1">
      <c r="A44" s="71"/>
      <c r="B44" s="32" t="s">
        <v>411</v>
      </c>
      <c r="C44" s="219">
        <f>SUM($C$41,$C$35)</f>
        <v>3885</v>
      </c>
      <c r="D44" s="219">
        <f>SUM($D$41,$D$35)</f>
        <v>4699</v>
      </c>
      <c r="E44" s="214">
        <f>SUM($E$41,$E$35)</f>
        <v>0</v>
      </c>
      <c r="AA44" s="153" t="s">
        <v>412</v>
      </c>
      <c r="AB44" s="153" t="s">
        <v>2593</v>
      </c>
      <c r="AC44" s="153">
        <f>IF(Enrollment!$D$38&lt;&gt;"",Enrollment!$D$38,"")</f>
        <v>392</v>
      </c>
      <c r="AD44" s="153" t="s">
        <v>331</v>
      </c>
      <c r="AE44" s="153" t="s">
        <v>332</v>
      </c>
      <c r="AF44" s="153" t="s">
        <v>333</v>
      </c>
      <c r="AG44" s="153" t="s">
        <v>369</v>
      </c>
      <c r="AH44" s="153" t="s">
        <v>370</v>
      </c>
      <c r="AI44" s="153" t="s">
        <v>174</v>
      </c>
      <c r="AJ44" s="153" t="s">
        <v>352</v>
      </c>
      <c r="AK44" s="153" t="s">
        <v>2580</v>
      </c>
      <c r="AL44" s="153" t="s">
        <v>338</v>
      </c>
    </row>
    <row r="45" spans="1:38" ht="12.75" customHeight="1">
      <c r="AA45" s="153" t="s">
        <v>413</v>
      </c>
      <c r="AB45" s="153" t="s">
        <v>2587</v>
      </c>
      <c r="AC45" s="153">
        <f>IF(Enrollment!$D$39&lt;&gt;"",Enrollment!$D$39,"")</f>
        <v>962</v>
      </c>
      <c r="AD45" s="153" t="s">
        <v>331</v>
      </c>
      <c r="AE45" s="153" t="s">
        <v>332</v>
      </c>
      <c r="AF45" s="153" t="s">
        <v>333</v>
      </c>
      <c r="AG45" s="153" t="s">
        <v>369</v>
      </c>
      <c r="AH45" s="153" t="s">
        <v>343</v>
      </c>
      <c r="AI45" s="153" t="s">
        <v>174</v>
      </c>
      <c r="AJ45" s="153" t="s">
        <v>352</v>
      </c>
      <c r="AK45" s="153" t="s">
        <v>2580</v>
      </c>
      <c r="AL45" s="153" t="s">
        <v>338</v>
      </c>
    </row>
    <row r="46" spans="1:38" ht="12.75" customHeight="1">
      <c r="A46" s="71"/>
      <c r="B46" s="215" t="s">
        <v>414</v>
      </c>
      <c r="C46" s="27" t="s">
        <v>2577</v>
      </c>
      <c r="D46" s="28" t="s">
        <v>2580</v>
      </c>
      <c r="E46" s="29" t="s">
        <v>409</v>
      </c>
      <c r="AA46" s="153" t="s">
        <v>415</v>
      </c>
      <c r="AB46" s="153" t="s">
        <v>2594</v>
      </c>
      <c r="AC46" s="153">
        <f>IF(Enrollment!$D$40&lt;&gt;"",Enrollment!$D$40,"")</f>
        <v>66</v>
      </c>
      <c r="AD46" s="153" t="s">
        <v>331</v>
      </c>
      <c r="AE46" s="153" t="s">
        <v>332</v>
      </c>
      <c r="AF46" s="153" t="s">
        <v>349</v>
      </c>
      <c r="AG46" s="153" t="s">
        <v>369</v>
      </c>
      <c r="AH46" s="153" t="s">
        <v>343</v>
      </c>
      <c r="AI46" s="153" t="s">
        <v>174</v>
      </c>
      <c r="AJ46" s="153" t="s">
        <v>352</v>
      </c>
      <c r="AK46" s="153" t="s">
        <v>2580</v>
      </c>
      <c r="AL46" s="153" t="s">
        <v>338</v>
      </c>
    </row>
    <row r="47" spans="1:38" ht="12.75" customHeight="1">
      <c r="A47" s="71"/>
      <c r="B47" s="32" t="s">
        <v>416</v>
      </c>
      <c r="C47" s="213">
        <f>SUM($C$18,$C$35)</f>
        <v>17312</v>
      </c>
      <c r="D47" s="213">
        <f>SUM($D$18,$D$35)</f>
        <v>19893</v>
      </c>
      <c r="E47" s="213">
        <f>SUM($E$18,$E$35)</f>
        <v>0</v>
      </c>
      <c r="AA47" s="153" t="s">
        <v>417</v>
      </c>
      <c r="AB47" s="153" t="s">
        <v>2596</v>
      </c>
      <c r="AC47" s="153">
        <f>IF(Enrollment!$D$41&lt;&gt;"",Enrollment!$D$41,"")</f>
        <v>1420</v>
      </c>
      <c r="AD47" s="153" t="s">
        <v>331</v>
      </c>
      <c r="AE47" s="153" t="s">
        <v>332</v>
      </c>
      <c r="AF47" s="153" t="s">
        <v>174</v>
      </c>
      <c r="AG47" s="153" t="s">
        <v>369</v>
      </c>
      <c r="AH47" s="153" t="s">
        <v>346</v>
      </c>
      <c r="AI47" s="153" t="s">
        <v>174</v>
      </c>
      <c r="AJ47" s="153" t="s">
        <v>352</v>
      </c>
      <c r="AK47" s="153" t="s">
        <v>2580</v>
      </c>
      <c r="AL47" s="153" t="s">
        <v>338</v>
      </c>
    </row>
    <row r="48" spans="1:38" ht="12.75" customHeight="1">
      <c r="A48" s="71"/>
      <c r="B48" s="32" t="s">
        <v>418</v>
      </c>
      <c r="C48" s="213">
        <f>SUM($C$26,$C$41)</f>
        <v>6161</v>
      </c>
      <c r="D48" s="213">
        <f>SUM($D$26,$D$41)</f>
        <v>5584</v>
      </c>
      <c r="E48" s="213">
        <f>SUM($E$26,$E$41)</f>
        <v>0</v>
      </c>
      <c r="AA48" s="153" t="s">
        <v>419</v>
      </c>
      <c r="AB48" s="153" t="s">
        <v>2597</v>
      </c>
      <c r="AC48" s="153" t="str">
        <f>IF(Enrollment!$D$4&lt;&gt;"",Enrollment!$D$44,"")</f>
        <v/>
      </c>
      <c r="AD48" s="153" t="s">
        <v>331</v>
      </c>
      <c r="AE48" s="153" t="s">
        <v>332</v>
      </c>
      <c r="AF48" s="153" t="s">
        <v>174</v>
      </c>
      <c r="AG48" s="153" t="s">
        <v>369</v>
      </c>
      <c r="AH48" s="153" t="s">
        <v>346</v>
      </c>
      <c r="AI48" s="153" t="s">
        <v>174</v>
      </c>
      <c r="AJ48" s="153" t="s">
        <v>174</v>
      </c>
      <c r="AK48" s="153" t="s">
        <v>2580</v>
      </c>
      <c r="AL48" s="153" t="s">
        <v>338</v>
      </c>
    </row>
    <row r="49" spans="1:38" ht="12.75" customHeight="1">
      <c r="A49" s="71"/>
      <c r="B49" s="32" t="s">
        <v>420</v>
      </c>
      <c r="C49" s="214">
        <f>SUM($C$44,$C$29)</f>
        <v>23473</v>
      </c>
      <c r="D49" s="214">
        <f>SUM($D$44,$D$29)</f>
        <v>25477</v>
      </c>
      <c r="E49" s="214">
        <f>SUM($E$44,$E$29)</f>
        <v>0</v>
      </c>
      <c r="AA49" s="153" t="s">
        <v>421</v>
      </c>
      <c r="AB49" s="153" t="s">
        <v>2581</v>
      </c>
      <c r="AC49" s="153">
        <f>IF(Enrollment!$D$47&lt;&gt;"",Enrollment!$D$47,"")</f>
        <v>19893</v>
      </c>
      <c r="AD49" s="153" t="s">
        <v>331</v>
      </c>
      <c r="AE49" s="153" t="s">
        <v>332</v>
      </c>
      <c r="AF49" s="153" t="s">
        <v>174</v>
      </c>
      <c r="AG49" s="153" t="s">
        <v>384</v>
      </c>
      <c r="AH49" s="153" t="s">
        <v>346</v>
      </c>
      <c r="AI49" s="153" t="s">
        <v>174</v>
      </c>
      <c r="AJ49" s="153" t="s">
        <v>336</v>
      </c>
      <c r="AK49" s="153" t="s">
        <v>2580</v>
      </c>
      <c r="AL49" s="153" t="s">
        <v>338</v>
      </c>
    </row>
    <row r="50" spans="1:38" ht="12.75" customHeight="1">
      <c r="A50" s="71"/>
      <c r="B50" s="35"/>
      <c r="C50" s="220"/>
      <c r="D50" s="221"/>
      <c r="E50" s="221"/>
      <c r="F50" s="221"/>
      <c r="G50" s="221"/>
      <c r="H50" s="221"/>
      <c r="AA50" s="153" t="s">
        <v>422</v>
      </c>
      <c r="AB50" s="153" t="s">
        <v>2582</v>
      </c>
      <c r="AC50" s="153">
        <f>IF(Enrollment!$D$48&lt;&gt;"",Enrollment!$D$48,"")</f>
        <v>5584</v>
      </c>
      <c r="AD50" s="153" t="s">
        <v>331</v>
      </c>
      <c r="AE50" s="153" t="s">
        <v>332</v>
      </c>
      <c r="AF50" s="153" t="s">
        <v>174</v>
      </c>
      <c r="AG50" s="153" t="s">
        <v>384</v>
      </c>
      <c r="AH50" s="153" t="s">
        <v>346</v>
      </c>
      <c r="AI50" s="153" t="s">
        <v>174</v>
      </c>
      <c r="AJ50" s="153" t="s">
        <v>352</v>
      </c>
      <c r="AK50" s="153" t="s">
        <v>2580</v>
      </c>
      <c r="AL50" s="153" t="s">
        <v>338</v>
      </c>
    </row>
    <row r="51" spans="1:38" ht="12.75" customHeight="1">
      <c r="A51" s="71"/>
      <c r="B51" s="23" t="s">
        <v>423</v>
      </c>
      <c r="C51" s="222">
        <f>SUM($C$29:$E$29)</f>
        <v>40366</v>
      </c>
      <c r="G51" s="223"/>
      <c r="H51" s="223"/>
      <c r="AA51" s="153" t="s">
        <v>424</v>
      </c>
      <c r="AB51" s="153" t="s">
        <v>2598</v>
      </c>
      <c r="AC51" s="153">
        <f>IF(Enrollment!$D$49&lt;&gt;"",Enrollment!$D$49,"")</f>
        <v>25477</v>
      </c>
      <c r="AD51" s="153" t="s">
        <v>331</v>
      </c>
      <c r="AE51" s="153" t="s">
        <v>332</v>
      </c>
      <c r="AF51" s="153" t="s">
        <v>174</v>
      </c>
      <c r="AG51" s="153" t="s">
        <v>384</v>
      </c>
      <c r="AH51" s="153" t="s">
        <v>346</v>
      </c>
      <c r="AI51" s="153" t="s">
        <v>174</v>
      </c>
      <c r="AJ51" s="153" t="s">
        <v>174</v>
      </c>
      <c r="AK51" s="153" t="s">
        <v>2580</v>
      </c>
      <c r="AL51" s="153" t="s">
        <v>338</v>
      </c>
    </row>
    <row r="52" spans="1:38" ht="12.75" customHeight="1">
      <c r="A52" s="71"/>
      <c r="B52" s="23" t="s">
        <v>425</v>
      </c>
      <c r="C52" s="224">
        <f>SUM($C$44:$E$44)</f>
        <v>8584</v>
      </c>
      <c r="G52" s="223"/>
      <c r="H52" s="223"/>
      <c r="AA52" s="153" t="s">
        <v>426</v>
      </c>
      <c r="AB52" s="153" t="s">
        <v>2649</v>
      </c>
      <c r="AC52" s="153">
        <f>IF(Enrollment!$E$13&lt;&gt;"",Enrollment!$E$13,"")</f>
        <v>0</v>
      </c>
      <c r="AD52" s="153" t="s">
        <v>331</v>
      </c>
      <c r="AE52" s="153" t="s">
        <v>332</v>
      </c>
      <c r="AF52" s="153" t="s">
        <v>333</v>
      </c>
      <c r="AG52" s="153" t="s">
        <v>334</v>
      </c>
      <c r="AH52" s="153" t="s">
        <v>335</v>
      </c>
      <c r="AI52" s="153" t="s">
        <v>174</v>
      </c>
      <c r="AJ52" s="153" t="s">
        <v>336</v>
      </c>
      <c r="AK52" s="153" t="s">
        <v>2648</v>
      </c>
      <c r="AL52" s="153" t="s">
        <v>338</v>
      </c>
    </row>
    <row r="53" spans="1:38" ht="12.75" customHeight="1">
      <c r="A53" s="71"/>
      <c r="B53" s="165" t="s">
        <v>427</v>
      </c>
      <c r="C53" s="225">
        <f>SUM($C$51:$C$52)</f>
        <v>48950</v>
      </c>
      <c r="D53" s="165"/>
      <c r="E53" s="165"/>
      <c r="F53" s="165"/>
      <c r="G53" s="226"/>
      <c r="H53" s="226"/>
      <c r="AA53" s="153" t="s">
        <v>428</v>
      </c>
      <c r="AB53" s="153" t="s">
        <v>2665</v>
      </c>
      <c r="AC53" s="153">
        <f>IF(Enrollment!$E$14&lt;&gt;"",Enrollment!$E$14,"")</f>
        <v>0</v>
      </c>
      <c r="AD53" s="153" t="s">
        <v>331</v>
      </c>
      <c r="AE53" s="153" t="s">
        <v>332</v>
      </c>
      <c r="AF53" s="153" t="s">
        <v>333</v>
      </c>
      <c r="AG53" s="153" t="s">
        <v>334</v>
      </c>
      <c r="AH53" s="153" t="s">
        <v>341</v>
      </c>
      <c r="AI53" s="153" t="s">
        <v>174</v>
      </c>
      <c r="AJ53" s="153" t="s">
        <v>336</v>
      </c>
      <c r="AK53" s="153" t="s">
        <v>2648</v>
      </c>
      <c r="AL53" s="153" t="s">
        <v>338</v>
      </c>
    </row>
    <row r="54" spans="1:38" ht="22.5" customHeight="1">
      <c r="A54" s="71" t="s">
        <v>429</v>
      </c>
      <c r="B54" s="375" t="s">
        <v>430</v>
      </c>
      <c r="C54" s="376"/>
      <c r="D54" s="376"/>
      <c r="E54" s="376"/>
      <c r="F54" s="376"/>
      <c r="G54" s="376"/>
      <c r="H54" s="376"/>
      <c r="AA54" s="153" t="s">
        <v>431</v>
      </c>
      <c r="AB54" s="153" t="s">
        <v>2650</v>
      </c>
      <c r="AC54" s="153">
        <f>IF(Enrollment!$E$15&lt;&gt;"",Enrollment!$E$15,"")</f>
        <v>0</v>
      </c>
      <c r="AD54" s="153" t="s">
        <v>331</v>
      </c>
      <c r="AE54" s="153" t="s">
        <v>332</v>
      </c>
      <c r="AF54" s="153" t="s">
        <v>333</v>
      </c>
      <c r="AG54" s="153" t="s">
        <v>334</v>
      </c>
      <c r="AH54" s="153" t="s">
        <v>343</v>
      </c>
      <c r="AI54" s="153" t="s">
        <v>174</v>
      </c>
      <c r="AJ54" s="153" t="s">
        <v>336</v>
      </c>
      <c r="AK54" s="153" t="s">
        <v>2648</v>
      </c>
      <c r="AL54" s="153" t="s">
        <v>338</v>
      </c>
    </row>
    <row r="55" spans="1:38" ht="27.75" customHeight="1">
      <c r="A55" s="71"/>
      <c r="B55" s="23" t="s">
        <v>432</v>
      </c>
      <c r="AA55" s="153" t="s">
        <v>433</v>
      </c>
      <c r="AB55" s="153" t="s">
        <v>2651</v>
      </c>
      <c r="AC55" s="153">
        <f>IF(Enrollment!$E$16&lt;&gt;"",Enrollment!$E$16,"")</f>
        <v>0</v>
      </c>
      <c r="AD55" s="153" t="s">
        <v>331</v>
      </c>
      <c r="AE55" s="153" t="s">
        <v>332</v>
      </c>
      <c r="AF55" s="153" t="s">
        <v>333</v>
      </c>
      <c r="AG55" s="153" t="s">
        <v>334</v>
      </c>
      <c r="AH55" s="153" t="s">
        <v>346</v>
      </c>
      <c r="AI55" s="153" t="s">
        <v>174</v>
      </c>
      <c r="AJ55" s="153" t="s">
        <v>336</v>
      </c>
      <c r="AK55" s="153" t="s">
        <v>2648</v>
      </c>
      <c r="AL55" s="153" t="s">
        <v>338</v>
      </c>
    </row>
    <row r="56" spans="1:38" ht="15" customHeight="1">
      <c r="A56" s="71"/>
      <c r="B56" s="23" t="s">
        <v>434</v>
      </c>
      <c r="C56" s="23"/>
      <c r="D56" s="23"/>
      <c r="E56" s="23"/>
      <c r="F56" s="23"/>
      <c r="G56" s="23"/>
      <c r="H56" s="23"/>
      <c r="AA56" s="153" t="s">
        <v>435</v>
      </c>
      <c r="AB56" s="153" t="s">
        <v>2652</v>
      </c>
      <c r="AC56" s="153">
        <f>IF(Enrollment!$E$17&lt;&gt;"",Enrollment!$E$17,"")</f>
        <v>0</v>
      </c>
      <c r="AD56" s="153" t="s">
        <v>331</v>
      </c>
      <c r="AE56" s="153" t="s">
        <v>332</v>
      </c>
      <c r="AF56" s="153" t="s">
        <v>349</v>
      </c>
      <c r="AG56" s="153" t="s">
        <v>334</v>
      </c>
      <c r="AH56" s="153" t="s">
        <v>343</v>
      </c>
      <c r="AI56" s="153" t="s">
        <v>174</v>
      </c>
      <c r="AJ56" s="153" t="s">
        <v>336</v>
      </c>
      <c r="AK56" s="153" t="s">
        <v>2648</v>
      </c>
      <c r="AL56" s="153" t="s">
        <v>338</v>
      </c>
    </row>
    <row r="57" spans="1:38" ht="15.75" customHeight="1">
      <c r="A57" s="71"/>
      <c r="B57" s="23" t="s">
        <v>436</v>
      </c>
      <c r="C57" s="23"/>
      <c r="D57" s="23"/>
      <c r="E57" s="23"/>
      <c r="F57" s="23"/>
      <c r="G57" s="23"/>
      <c r="H57" s="23"/>
      <c r="AA57" s="153" t="s">
        <v>437</v>
      </c>
      <c r="AB57" s="153" t="s">
        <v>2653</v>
      </c>
      <c r="AC57" s="153">
        <f>IF(Enrollment!$E$18&lt;&gt;"",Enrollment!$E$18,"")</f>
        <v>0</v>
      </c>
      <c r="AD57" s="153" t="s">
        <v>331</v>
      </c>
      <c r="AE57" s="153" t="s">
        <v>332</v>
      </c>
      <c r="AF57" s="153" t="s">
        <v>174</v>
      </c>
      <c r="AG57" s="153" t="s">
        <v>334</v>
      </c>
      <c r="AH57" s="153" t="s">
        <v>346</v>
      </c>
      <c r="AI57" s="153" t="s">
        <v>174</v>
      </c>
      <c r="AJ57" s="153" t="s">
        <v>336</v>
      </c>
      <c r="AK57" s="153" t="s">
        <v>2648</v>
      </c>
      <c r="AL57" s="153" t="s">
        <v>338</v>
      </c>
    </row>
    <row r="58" spans="1:38" ht="12.75">
      <c r="A58" s="71"/>
      <c r="B58" s="23" t="s">
        <v>438</v>
      </c>
      <c r="C58" s="23"/>
      <c r="D58" s="23"/>
      <c r="E58" s="23"/>
      <c r="F58" s="23"/>
      <c r="G58" s="23"/>
      <c r="H58" s="23"/>
      <c r="AA58" s="153" t="s">
        <v>439</v>
      </c>
      <c r="AB58" s="153" t="s">
        <v>2649</v>
      </c>
      <c r="AC58" s="153">
        <f>IF(Enrollment!$E$21&lt;&gt;"",Enrollment!$E$21,"")</f>
        <v>0</v>
      </c>
      <c r="AD58" s="153" t="s">
        <v>331</v>
      </c>
      <c r="AE58" s="153" t="s">
        <v>332</v>
      </c>
      <c r="AF58" s="153" t="s">
        <v>333</v>
      </c>
      <c r="AG58" s="153" t="s">
        <v>334</v>
      </c>
      <c r="AH58" s="153" t="s">
        <v>335</v>
      </c>
      <c r="AI58" s="153" t="s">
        <v>174</v>
      </c>
      <c r="AJ58" s="153" t="s">
        <v>352</v>
      </c>
      <c r="AK58" s="153" t="s">
        <v>2648</v>
      </c>
      <c r="AL58" s="153" t="s">
        <v>338</v>
      </c>
    </row>
    <row r="59" spans="1:38" ht="12.75">
      <c r="A59" s="71"/>
      <c r="B59" s="23" t="s">
        <v>440</v>
      </c>
      <c r="C59" s="23"/>
      <c r="D59" s="23"/>
      <c r="E59" s="23"/>
      <c r="F59" s="23"/>
      <c r="G59" s="23"/>
      <c r="H59" s="23"/>
      <c r="AA59" s="153" t="s">
        <v>441</v>
      </c>
      <c r="AB59" s="153" t="s">
        <v>2654</v>
      </c>
      <c r="AC59" s="153">
        <f>IF(Enrollment!$E$22&lt;&gt;"",Enrollment!$E$22,"")</f>
        <v>0</v>
      </c>
      <c r="AD59" s="153" t="s">
        <v>331</v>
      </c>
      <c r="AE59" s="153" t="s">
        <v>332</v>
      </c>
      <c r="AF59" s="153" t="s">
        <v>333</v>
      </c>
      <c r="AG59" s="153" t="s">
        <v>334</v>
      </c>
      <c r="AH59" s="153" t="s">
        <v>341</v>
      </c>
      <c r="AI59" s="153" t="s">
        <v>174</v>
      </c>
      <c r="AJ59" s="153" t="s">
        <v>352</v>
      </c>
      <c r="AK59" s="153" t="s">
        <v>2648</v>
      </c>
      <c r="AL59" s="153" t="s">
        <v>338</v>
      </c>
    </row>
    <row r="60" spans="1:38" ht="16.5" customHeight="1">
      <c r="A60" s="71"/>
      <c r="B60" s="23" t="s">
        <v>442</v>
      </c>
      <c r="C60" s="23"/>
      <c r="D60" s="23"/>
      <c r="E60" s="23"/>
      <c r="F60" s="23"/>
      <c r="G60" s="23"/>
      <c r="H60" s="23"/>
      <c r="AA60" s="153" t="s">
        <v>443</v>
      </c>
      <c r="AB60" s="153" t="s">
        <v>2650</v>
      </c>
      <c r="AC60" s="153">
        <f>IF(Enrollment!$E$23&lt;&gt;"",Enrollment!$E$23,"")</f>
        <v>0</v>
      </c>
      <c r="AD60" s="153" t="s">
        <v>331</v>
      </c>
      <c r="AE60" s="153" t="s">
        <v>332</v>
      </c>
      <c r="AF60" s="153" t="s">
        <v>333</v>
      </c>
      <c r="AG60" s="153" t="s">
        <v>334</v>
      </c>
      <c r="AH60" s="153" t="s">
        <v>343</v>
      </c>
      <c r="AI60" s="153" t="s">
        <v>174</v>
      </c>
      <c r="AJ60" s="153" t="s">
        <v>352</v>
      </c>
      <c r="AK60" s="153" t="s">
        <v>2648</v>
      </c>
      <c r="AL60" s="153" t="s">
        <v>338</v>
      </c>
    </row>
    <row r="61" spans="1:38" ht="12.75">
      <c r="A61" s="71"/>
      <c r="B61" s="23" t="s">
        <v>444</v>
      </c>
      <c r="C61" s="23"/>
      <c r="D61" s="23"/>
      <c r="E61" s="23"/>
      <c r="F61" s="23"/>
      <c r="G61" s="23"/>
      <c r="H61" s="23"/>
      <c r="AA61" s="153" t="s">
        <v>445</v>
      </c>
      <c r="AB61" s="153" t="s">
        <v>2651</v>
      </c>
      <c r="AC61" s="153">
        <f>IF(Enrollment!$E$24&lt;&gt;"",Enrollment!$E$24,"")</f>
        <v>0</v>
      </c>
      <c r="AD61" s="153" t="s">
        <v>331</v>
      </c>
      <c r="AE61" s="153" t="s">
        <v>332</v>
      </c>
      <c r="AF61" s="153" t="s">
        <v>333</v>
      </c>
      <c r="AG61" s="153" t="s">
        <v>334</v>
      </c>
      <c r="AH61" s="153" t="s">
        <v>346</v>
      </c>
      <c r="AI61" s="153" t="s">
        <v>174</v>
      </c>
      <c r="AJ61" s="153" t="s">
        <v>352</v>
      </c>
      <c r="AK61" s="153" t="s">
        <v>2648</v>
      </c>
      <c r="AL61" s="153" t="s">
        <v>338</v>
      </c>
    </row>
    <row r="62" spans="1:38" ht="12.75">
      <c r="A62" s="71"/>
      <c r="B62" s="23" t="s">
        <v>446</v>
      </c>
      <c r="C62" s="23"/>
      <c r="D62" s="23"/>
      <c r="E62" s="23"/>
      <c r="F62" s="23"/>
      <c r="G62" s="23"/>
      <c r="H62" s="23"/>
      <c r="AA62" s="153" t="s">
        <v>447</v>
      </c>
      <c r="AB62" s="153" t="s">
        <v>2652</v>
      </c>
      <c r="AC62" s="153">
        <f>IF(Enrollment!$E$25&lt;&gt;"",Enrollment!$E$25,"")</f>
        <v>0</v>
      </c>
      <c r="AD62" s="153" t="s">
        <v>331</v>
      </c>
      <c r="AE62" s="153" t="s">
        <v>332</v>
      </c>
      <c r="AF62" s="153" t="s">
        <v>349</v>
      </c>
      <c r="AG62" s="153" t="s">
        <v>334</v>
      </c>
      <c r="AH62" s="153" t="s">
        <v>361</v>
      </c>
      <c r="AI62" s="153" t="s">
        <v>174</v>
      </c>
      <c r="AJ62" s="153" t="s">
        <v>352</v>
      </c>
      <c r="AK62" s="153" t="s">
        <v>2648</v>
      </c>
      <c r="AL62" s="153" t="s">
        <v>338</v>
      </c>
    </row>
    <row r="63" spans="1:38" ht="12.75">
      <c r="A63" s="71"/>
      <c r="B63" s="23" t="s">
        <v>448</v>
      </c>
      <c r="C63" s="23"/>
      <c r="D63" s="23"/>
      <c r="E63" s="23"/>
      <c r="F63" s="23"/>
      <c r="G63" s="23"/>
      <c r="H63" s="23"/>
      <c r="AA63" s="153" t="s">
        <v>449</v>
      </c>
      <c r="AB63" s="153" t="s">
        <v>2655</v>
      </c>
      <c r="AC63" s="153">
        <f>IF(Enrollment!$E$26&lt;&gt;"",Enrollment!$E$26,"")</f>
        <v>0</v>
      </c>
      <c r="AD63" s="153" t="s">
        <v>331</v>
      </c>
      <c r="AE63" s="153" t="s">
        <v>332</v>
      </c>
      <c r="AF63" s="153" t="s">
        <v>174</v>
      </c>
      <c r="AG63" s="153" t="s">
        <v>334</v>
      </c>
      <c r="AH63" s="153" t="s">
        <v>346</v>
      </c>
      <c r="AI63" s="153" t="s">
        <v>174</v>
      </c>
      <c r="AJ63" s="153" t="s">
        <v>352</v>
      </c>
      <c r="AK63" s="153" t="s">
        <v>2648</v>
      </c>
      <c r="AL63" s="153" t="s">
        <v>338</v>
      </c>
    </row>
    <row r="64" spans="1:38" ht="12.75">
      <c r="A64" s="71"/>
      <c r="B64" s="36" t="s">
        <v>450</v>
      </c>
      <c r="C64" s="37"/>
      <c r="D64" s="37"/>
      <c r="E64" s="37"/>
      <c r="F64" s="37"/>
      <c r="G64" s="37"/>
      <c r="H64" s="37"/>
      <c r="AA64" s="153" t="s">
        <v>451</v>
      </c>
      <c r="AB64" s="153" t="s">
        <v>2656</v>
      </c>
      <c r="AC64" s="153">
        <f>IF(Enrollment!$E$29&lt;&gt;"",Enrollment!$E$29,"")</f>
        <v>0</v>
      </c>
      <c r="AD64" s="153" t="s">
        <v>331</v>
      </c>
      <c r="AE64" s="153" t="s">
        <v>332</v>
      </c>
      <c r="AF64" s="153" t="s">
        <v>174</v>
      </c>
      <c r="AG64" s="153" t="s">
        <v>334</v>
      </c>
      <c r="AH64" s="153" t="s">
        <v>366</v>
      </c>
      <c r="AI64" s="153" t="s">
        <v>174</v>
      </c>
      <c r="AJ64" s="153" t="s">
        <v>174</v>
      </c>
      <c r="AK64" s="153" t="s">
        <v>2648</v>
      </c>
      <c r="AL64" s="153" t="s">
        <v>338</v>
      </c>
    </row>
    <row r="65" spans="1:38" ht="12.75">
      <c r="A65" s="71"/>
      <c r="B65" s="377" t="s">
        <v>452</v>
      </c>
      <c r="C65" s="378"/>
      <c r="D65" s="378"/>
      <c r="E65" s="378"/>
      <c r="F65" s="378"/>
      <c r="G65" s="378"/>
      <c r="H65" s="378"/>
      <c r="AA65" s="153" t="s">
        <v>453</v>
      </c>
      <c r="AB65" s="153" t="s">
        <v>2657</v>
      </c>
      <c r="AC65" s="153">
        <f>IF(Enrollment!$E$32&lt;&gt;"",Enrollment!$E$32,"")</f>
        <v>0</v>
      </c>
      <c r="AD65" s="153" t="s">
        <v>331</v>
      </c>
      <c r="AE65" s="153" t="s">
        <v>332</v>
      </c>
      <c r="AF65" s="153" t="s">
        <v>333</v>
      </c>
      <c r="AG65" s="153" t="s">
        <v>369</v>
      </c>
      <c r="AH65" s="153" t="s">
        <v>370</v>
      </c>
      <c r="AI65" s="153" t="s">
        <v>174</v>
      </c>
      <c r="AJ65" s="153" t="s">
        <v>336</v>
      </c>
      <c r="AK65" s="153" t="s">
        <v>2648</v>
      </c>
      <c r="AL65" s="153" t="s">
        <v>338</v>
      </c>
    </row>
    <row r="66" spans="1:38" ht="12.75">
      <c r="A66" s="71"/>
      <c r="B66" s="379" t="s">
        <v>454</v>
      </c>
      <c r="C66" s="379"/>
      <c r="D66" s="379"/>
      <c r="E66" s="379"/>
      <c r="F66" s="379"/>
      <c r="G66" s="379"/>
      <c r="H66" s="379"/>
      <c r="AA66" s="153" t="s">
        <v>455</v>
      </c>
      <c r="AB66" s="153" t="s">
        <v>2650</v>
      </c>
      <c r="AC66" s="153">
        <f>IF(Enrollment!$E$33&lt;&gt;"",Enrollment!$E$33,"")</f>
        <v>0</v>
      </c>
      <c r="AD66" s="153" t="s">
        <v>331</v>
      </c>
      <c r="AE66" s="153" t="s">
        <v>332</v>
      </c>
      <c r="AF66" s="153" t="s">
        <v>333</v>
      </c>
      <c r="AG66" s="153" t="s">
        <v>369</v>
      </c>
      <c r="AH66" s="153" t="s">
        <v>343</v>
      </c>
      <c r="AI66" s="153" t="s">
        <v>174</v>
      </c>
      <c r="AJ66" s="153" t="s">
        <v>336</v>
      </c>
      <c r="AK66" s="153" t="s">
        <v>2648</v>
      </c>
      <c r="AL66" s="153" t="s">
        <v>338</v>
      </c>
    </row>
    <row r="67" spans="1:38" ht="12.75">
      <c r="A67" s="71"/>
      <c r="B67" s="38" t="s">
        <v>456</v>
      </c>
      <c r="C67" s="39"/>
      <c r="D67" s="39"/>
      <c r="E67" s="39"/>
      <c r="F67" s="39"/>
      <c r="G67" s="39"/>
      <c r="H67" s="39"/>
      <c r="AA67" s="153" t="s">
        <v>457</v>
      </c>
      <c r="AB67" s="153" t="s">
        <v>2658</v>
      </c>
      <c r="AC67" s="153">
        <f>IF(Enrollment!$E$34&lt;&gt;"",Enrollment!$E$34,"")</f>
        <v>0</v>
      </c>
      <c r="AD67" s="153" t="s">
        <v>331</v>
      </c>
      <c r="AE67" s="153" t="s">
        <v>332</v>
      </c>
      <c r="AF67" s="153" t="s">
        <v>349</v>
      </c>
      <c r="AG67" s="153" t="s">
        <v>369</v>
      </c>
      <c r="AH67" s="153" t="s">
        <v>343</v>
      </c>
      <c r="AI67" s="153" t="s">
        <v>174</v>
      </c>
      <c r="AJ67" s="153" t="s">
        <v>336</v>
      </c>
      <c r="AK67" s="153" t="s">
        <v>2648</v>
      </c>
      <c r="AL67" s="153" t="s">
        <v>338</v>
      </c>
    </row>
    <row r="68" spans="1:38" ht="12.75">
      <c r="A68" s="71"/>
      <c r="B68" s="38" t="s">
        <v>458</v>
      </c>
      <c r="C68" s="39"/>
      <c r="D68" s="39"/>
      <c r="E68" s="39"/>
      <c r="F68" s="39"/>
      <c r="G68" s="39"/>
      <c r="H68" s="39"/>
      <c r="AA68" s="153" t="s">
        <v>459</v>
      </c>
      <c r="AB68" s="153" t="s">
        <v>2659</v>
      </c>
      <c r="AC68" s="153">
        <f>IF(Enrollment!$E$35&lt;&gt;"",Enrollment!$E$35,"")</f>
        <v>0</v>
      </c>
      <c r="AD68" s="153" t="s">
        <v>331</v>
      </c>
      <c r="AE68" s="153" t="s">
        <v>174</v>
      </c>
      <c r="AF68" s="153" t="s">
        <v>376</v>
      </c>
      <c r="AG68" s="153" t="s">
        <v>369</v>
      </c>
      <c r="AH68" s="153" t="s">
        <v>346</v>
      </c>
      <c r="AI68" s="153" t="s">
        <v>174</v>
      </c>
      <c r="AJ68" s="153" t="s">
        <v>336</v>
      </c>
      <c r="AK68" s="153" t="s">
        <v>2648</v>
      </c>
      <c r="AL68" s="153" t="s">
        <v>338</v>
      </c>
    </row>
    <row r="69" spans="1:38" ht="12.75">
      <c r="A69" s="71"/>
      <c r="B69" s="23" t="s">
        <v>460</v>
      </c>
      <c r="C69" s="40"/>
      <c r="D69" s="40"/>
      <c r="E69" s="40"/>
      <c r="F69" s="40"/>
      <c r="G69" s="40"/>
      <c r="H69" s="40"/>
      <c r="AA69" s="153" t="s">
        <v>461</v>
      </c>
      <c r="AB69" s="153" t="s">
        <v>2657</v>
      </c>
      <c r="AC69" s="153">
        <f>IF(Enrollment!$E$38&lt;&gt;"",Enrollment!$E$38,"")</f>
        <v>0</v>
      </c>
      <c r="AD69" s="153" t="s">
        <v>331</v>
      </c>
      <c r="AE69" s="153" t="s">
        <v>332</v>
      </c>
      <c r="AF69" s="153" t="s">
        <v>333</v>
      </c>
      <c r="AG69" s="153" t="s">
        <v>369</v>
      </c>
      <c r="AH69" s="153" t="s">
        <v>370</v>
      </c>
      <c r="AI69" s="153" t="s">
        <v>174</v>
      </c>
      <c r="AJ69" s="153" t="s">
        <v>352</v>
      </c>
      <c r="AK69" s="153" t="s">
        <v>2648</v>
      </c>
      <c r="AL69" s="153" t="s">
        <v>338</v>
      </c>
    </row>
    <row r="70" spans="1:38" ht="63" customHeight="1">
      <c r="A70" s="71"/>
      <c r="B70" s="372" t="s">
        <v>462</v>
      </c>
      <c r="C70" s="372"/>
      <c r="D70" s="372"/>
      <c r="E70" s="372"/>
      <c r="F70" s="372"/>
      <c r="AA70" s="153" t="s">
        <v>463</v>
      </c>
      <c r="AB70" s="153" t="s">
        <v>2650</v>
      </c>
      <c r="AC70" s="153">
        <f>IF(Enrollment!$E$39&lt;&gt;"",Enrollment!$E$39,"")</f>
        <v>0</v>
      </c>
      <c r="AD70" s="153" t="s">
        <v>331</v>
      </c>
      <c r="AE70" s="153" t="s">
        <v>332</v>
      </c>
      <c r="AF70" s="153" t="s">
        <v>333</v>
      </c>
      <c r="AG70" s="153" t="s">
        <v>369</v>
      </c>
      <c r="AH70" s="153" t="s">
        <v>343</v>
      </c>
      <c r="AI70" s="153" t="s">
        <v>174</v>
      </c>
      <c r="AJ70" s="153" t="s">
        <v>352</v>
      </c>
      <c r="AK70" s="153" t="s">
        <v>2648</v>
      </c>
      <c r="AL70" s="153" t="s">
        <v>338</v>
      </c>
    </row>
    <row r="71" spans="1:38" ht="51.6" customHeight="1">
      <c r="A71" s="71"/>
      <c r="B71" s="381"/>
      <c r="C71" s="382"/>
      <c r="D71" s="43" t="s">
        <v>464</v>
      </c>
      <c r="E71" s="43" t="s">
        <v>465</v>
      </c>
      <c r="F71" s="43" t="s">
        <v>466</v>
      </c>
      <c r="AA71" s="153" t="s">
        <v>467</v>
      </c>
      <c r="AB71" s="153" t="s">
        <v>2658</v>
      </c>
      <c r="AC71" s="153">
        <f>IF(Enrollment!$E$40&lt;&gt;"",Enrollment!$E$40,"")</f>
        <v>0</v>
      </c>
      <c r="AD71" s="153" t="s">
        <v>331</v>
      </c>
      <c r="AE71" s="153" t="s">
        <v>332</v>
      </c>
      <c r="AF71" s="153" t="s">
        <v>349</v>
      </c>
      <c r="AG71" s="153" t="s">
        <v>369</v>
      </c>
      <c r="AH71" s="153" t="s">
        <v>343</v>
      </c>
      <c r="AI71" s="153" t="s">
        <v>174</v>
      </c>
      <c r="AJ71" s="153" t="s">
        <v>352</v>
      </c>
      <c r="AK71" s="153" t="s">
        <v>2648</v>
      </c>
      <c r="AL71" s="153" t="s">
        <v>338</v>
      </c>
    </row>
    <row r="72" spans="1:38" ht="12.75" customHeight="1">
      <c r="A72" s="71"/>
      <c r="B72" s="383" t="s">
        <v>468</v>
      </c>
      <c r="C72" s="382"/>
      <c r="D72" s="227">
        <v>257</v>
      </c>
      <c r="E72" s="227">
        <v>2491</v>
      </c>
      <c r="F72" s="227">
        <v>2511</v>
      </c>
      <c r="AA72" s="153" t="s">
        <v>469</v>
      </c>
      <c r="AB72" s="153" t="s">
        <v>2660</v>
      </c>
      <c r="AC72" s="153">
        <f>IF(Enrollment!$E$41&lt;&gt;"",Enrollment!$E$41,"")</f>
        <v>0</v>
      </c>
      <c r="AD72" s="153" t="s">
        <v>331</v>
      </c>
      <c r="AE72" s="153" t="s">
        <v>332</v>
      </c>
      <c r="AF72" s="153" t="s">
        <v>174</v>
      </c>
      <c r="AG72" s="153" t="s">
        <v>369</v>
      </c>
      <c r="AH72" s="153" t="s">
        <v>346</v>
      </c>
      <c r="AI72" s="153" t="s">
        <v>174</v>
      </c>
      <c r="AJ72" s="153" t="s">
        <v>352</v>
      </c>
      <c r="AK72" s="153" t="s">
        <v>2648</v>
      </c>
      <c r="AL72" s="153" t="s">
        <v>338</v>
      </c>
    </row>
    <row r="73" spans="1:38" ht="12.75" customHeight="1">
      <c r="A73" s="71"/>
      <c r="B73" s="384" t="s">
        <v>470</v>
      </c>
      <c r="C73" s="382"/>
      <c r="D73" s="227">
        <v>2400</v>
      </c>
      <c r="E73" s="227">
        <v>14994</v>
      </c>
      <c r="F73" s="227">
        <v>15139</v>
      </c>
      <c r="AA73" s="153" t="s">
        <v>471</v>
      </c>
      <c r="AB73" s="153" t="s">
        <v>2661</v>
      </c>
      <c r="AC73" s="153" t="str">
        <f>IF(Enrollment!$E$4&lt;&gt;"",Enrollment!$E$44,"")</f>
        <v/>
      </c>
      <c r="AD73" s="153" t="s">
        <v>331</v>
      </c>
      <c r="AE73" s="153" t="s">
        <v>332</v>
      </c>
      <c r="AF73" s="153" t="s">
        <v>174</v>
      </c>
      <c r="AG73" s="153" t="s">
        <v>369</v>
      </c>
      <c r="AH73" s="153" t="s">
        <v>346</v>
      </c>
      <c r="AI73" s="153" t="s">
        <v>174</v>
      </c>
      <c r="AJ73" s="153" t="s">
        <v>174</v>
      </c>
      <c r="AK73" s="153" t="s">
        <v>2648</v>
      </c>
      <c r="AL73" s="153" t="s">
        <v>338</v>
      </c>
    </row>
    <row r="74" spans="1:38" ht="12.75" customHeight="1">
      <c r="A74" s="71"/>
      <c r="B74" s="383" t="s">
        <v>472</v>
      </c>
      <c r="C74" s="382"/>
      <c r="D74" s="227">
        <v>1167</v>
      </c>
      <c r="E74" s="227">
        <v>5261</v>
      </c>
      <c r="F74" s="227">
        <v>5344</v>
      </c>
      <c r="AA74" s="153" t="s">
        <v>473</v>
      </c>
      <c r="AB74" s="153" t="s">
        <v>2662</v>
      </c>
      <c r="AC74" s="153">
        <f>IF(Enrollment!$E$47&lt;&gt;"",Enrollment!$E$47,"")</f>
        <v>0</v>
      </c>
      <c r="AD74" s="153" t="s">
        <v>331</v>
      </c>
      <c r="AE74" s="153" t="s">
        <v>332</v>
      </c>
      <c r="AF74" s="153" t="s">
        <v>174</v>
      </c>
      <c r="AG74" s="153" t="s">
        <v>384</v>
      </c>
      <c r="AH74" s="153" t="s">
        <v>346</v>
      </c>
      <c r="AI74" s="153" t="s">
        <v>174</v>
      </c>
      <c r="AJ74" s="153" t="s">
        <v>336</v>
      </c>
      <c r="AK74" s="153" t="s">
        <v>2648</v>
      </c>
      <c r="AL74" s="153" t="s">
        <v>338</v>
      </c>
    </row>
    <row r="75" spans="1:38" ht="12.75" customHeight="1">
      <c r="A75" s="71"/>
      <c r="B75" s="383" t="s">
        <v>474</v>
      </c>
      <c r="C75" s="382"/>
      <c r="D75" s="227">
        <v>889</v>
      </c>
      <c r="E75" s="227">
        <v>6209</v>
      </c>
      <c r="F75" s="227">
        <v>6341</v>
      </c>
      <c r="AA75" s="153" t="s">
        <v>475</v>
      </c>
      <c r="AB75" s="153" t="s">
        <v>2663</v>
      </c>
      <c r="AC75" s="153">
        <f>IF(Enrollment!$E$48&lt;&gt;"",Enrollment!$E$48,"")</f>
        <v>0</v>
      </c>
      <c r="AD75" s="153" t="s">
        <v>331</v>
      </c>
      <c r="AE75" s="153" t="s">
        <v>332</v>
      </c>
      <c r="AF75" s="153" t="s">
        <v>174</v>
      </c>
      <c r="AG75" s="153" t="s">
        <v>384</v>
      </c>
      <c r="AH75" s="153" t="s">
        <v>346</v>
      </c>
      <c r="AI75" s="153" t="s">
        <v>174</v>
      </c>
      <c r="AJ75" s="153" t="s">
        <v>352</v>
      </c>
      <c r="AK75" s="153" t="s">
        <v>2648</v>
      </c>
      <c r="AL75" s="153" t="s">
        <v>338</v>
      </c>
    </row>
    <row r="76" spans="1:38" ht="15" customHeight="1">
      <c r="A76" s="71"/>
      <c r="B76" s="383" t="s">
        <v>476</v>
      </c>
      <c r="C76" s="382"/>
      <c r="D76" s="227">
        <v>8</v>
      </c>
      <c r="E76" s="350">
        <v>35</v>
      </c>
      <c r="F76" s="227">
        <v>37</v>
      </c>
      <c r="AA76" s="153" t="s">
        <v>477</v>
      </c>
      <c r="AB76" s="153" t="s">
        <v>2664</v>
      </c>
      <c r="AC76" s="153">
        <f>IF(Enrollment!$E$49&lt;&gt;"",Enrollment!$E$49,"")</f>
        <v>0</v>
      </c>
      <c r="AD76" s="153" t="s">
        <v>331</v>
      </c>
      <c r="AE76" s="153" t="s">
        <v>332</v>
      </c>
      <c r="AF76" s="153" t="s">
        <v>174</v>
      </c>
      <c r="AG76" s="153" t="s">
        <v>384</v>
      </c>
      <c r="AH76" s="153" t="s">
        <v>346</v>
      </c>
      <c r="AI76" s="153" t="s">
        <v>174</v>
      </c>
      <c r="AJ76" s="153" t="s">
        <v>174</v>
      </c>
      <c r="AK76" s="153" t="s">
        <v>2648</v>
      </c>
      <c r="AL76" s="153" t="s">
        <v>338</v>
      </c>
    </row>
    <row r="77" spans="1:38" ht="12.75" customHeight="1">
      <c r="A77" s="71"/>
      <c r="B77" s="383" t="s">
        <v>478</v>
      </c>
      <c r="C77" s="382"/>
      <c r="D77" s="227">
        <v>1576</v>
      </c>
      <c r="E77" s="227">
        <v>8894</v>
      </c>
      <c r="F77" s="227">
        <v>9008</v>
      </c>
      <c r="AA77" s="153" t="s">
        <v>479</v>
      </c>
      <c r="AB77" s="153" t="s">
        <v>423</v>
      </c>
      <c r="AC77" s="153">
        <f>IF(Enrollment!$C$51&lt;&gt;"",Enrollment!$C$51,"")</f>
        <v>40366</v>
      </c>
      <c r="AD77" s="153" t="s">
        <v>331</v>
      </c>
      <c r="AE77" s="153" t="s">
        <v>332</v>
      </c>
      <c r="AF77" s="153" t="s">
        <v>174</v>
      </c>
      <c r="AG77" s="153" t="s">
        <v>334</v>
      </c>
      <c r="AH77" s="153" t="s">
        <v>346</v>
      </c>
      <c r="AI77" s="153" t="s">
        <v>174</v>
      </c>
      <c r="AJ77" s="153" t="s">
        <v>174</v>
      </c>
      <c r="AK77" s="153" t="s">
        <v>174</v>
      </c>
      <c r="AL77" s="153" t="s">
        <v>338</v>
      </c>
    </row>
    <row r="78" spans="1:38" ht="26.25" customHeight="1">
      <c r="A78" s="71"/>
      <c r="B78" s="383" t="s">
        <v>480</v>
      </c>
      <c r="C78" s="382"/>
      <c r="D78" s="227">
        <v>1</v>
      </c>
      <c r="E78" s="227">
        <v>17</v>
      </c>
      <c r="F78" s="227">
        <v>17</v>
      </c>
      <c r="AA78" s="153" t="s">
        <v>481</v>
      </c>
      <c r="AB78" s="153" t="s">
        <v>425</v>
      </c>
      <c r="AC78" s="153">
        <f>IF(Enrollment!$C$52&lt;&gt;"",Enrollment!$C$52,"")</f>
        <v>8584</v>
      </c>
      <c r="AD78" s="153" t="s">
        <v>331</v>
      </c>
      <c r="AE78" s="153" t="s">
        <v>332</v>
      </c>
      <c r="AF78" s="153" t="s">
        <v>174</v>
      </c>
      <c r="AG78" s="153" t="s">
        <v>369</v>
      </c>
      <c r="AH78" s="153" t="s">
        <v>346</v>
      </c>
      <c r="AI78" s="153" t="s">
        <v>174</v>
      </c>
      <c r="AJ78" s="153" t="s">
        <v>174</v>
      </c>
      <c r="AK78" s="153" t="s">
        <v>174</v>
      </c>
      <c r="AL78" s="153" t="s">
        <v>338</v>
      </c>
    </row>
    <row r="79" spans="1:38" ht="12.75" customHeight="1">
      <c r="A79" s="71"/>
      <c r="B79" s="383" t="s">
        <v>482</v>
      </c>
      <c r="C79" s="382"/>
      <c r="D79" s="227">
        <v>230</v>
      </c>
      <c r="E79" s="227">
        <v>1280</v>
      </c>
      <c r="F79" s="227">
        <v>1305</v>
      </c>
      <c r="AA79" s="153" t="s">
        <v>483</v>
      </c>
      <c r="AB79" s="153" t="s">
        <v>484</v>
      </c>
      <c r="AC79" s="153">
        <f>IF(Enrollment!$C$53&lt;&gt;"",Enrollment!$C$53,"")</f>
        <v>48950</v>
      </c>
      <c r="AD79" s="153" t="s">
        <v>331</v>
      </c>
      <c r="AE79" s="153" t="s">
        <v>332</v>
      </c>
      <c r="AF79" s="153" t="s">
        <v>174</v>
      </c>
      <c r="AG79" s="153" t="s">
        <v>384</v>
      </c>
      <c r="AH79" s="153" t="s">
        <v>346</v>
      </c>
      <c r="AI79" s="153" t="s">
        <v>174</v>
      </c>
      <c r="AJ79" s="153" t="s">
        <v>174</v>
      </c>
      <c r="AK79" s="153" t="s">
        <v>174</v>
      </c>
      <c r="AL79" s="153" t="s">
        <v>338</v>
      </c>
    </row>
    <row r="80" spans="1:38" ht="12.75" customHeight="1">
      <c r="A80" s="71"/>
      <c r="B80" s="383" t="s">
        <v>485</v>
      </c>
      <c r="C80" s="382"/>
      <c r="D80" s="227">
        <v>141</v>
      </c>
      <c r="E80" s="227">
        <v>656</v>
      </c>
      <c r="F80" s="227">
        <v>664</v>
      </c>
      <c r="AA80" s="153" t="s">
        <v>486</v>
      </c>
      <c r="AB80" s="153" t="s">
        <v>468</v>
      </c>
      <c r="AC80" s="153">
        <f>IF(Enrollment!$D$72&lt;&gt;"",Enrollment!$D$72,"")</f>
        <v>257</v>
      </c>
      <c r="AD80" s="153" t="s">
        <v>331</v>
      </c>
      <c r="AE80" s="153" t="s">
        <v>487</v>
      </c>
      <c r="AF80" s="153" t="s">
        <v>333</v>
      </c>
      <c r="AG80" s="153" t="s">
        <v>334</v>
      </c>
      <c r="AH80" s="153" t="s">
        <v>335</v>
      </c>
      <c r="AI80" s="153" t="s">
        <v>468</v>
      </c>
      <c r="AJ80" s="153" t="s">
        <v>174</v>
      </c>
      <c r="AK80" s="153" t="s">
        <v>174</v>
      </c>
      <c r="AL80" s="153" t="s">
        <v>338</v>
      </c>
    </row>
    <row r="81" spans="1:38" ht="12.75" customHeight="1">
      <c r="A81" s="71"/>
      <c r="B81" s="385" t="s">
        <v>488</v>
      </c>
      <c r="C81" s="382"/>
      <c r="D81" s="229">
        <f>SUM($D$72:$D$80)</f>
        <v>6669</v>
      </c>
      <c r="E81" s="229">
        <f>SUM($E$72:$E$80)</f>
        <v>39837</v>
      </c>
      <c r="F81" s="229">
        <f>SUM($F$72:$F$80)</f>
        <v>40366</v>
      </c>
      <c r="AA81" s="153" t="s">
        <v>489</v>
      </c>
      <c r="AB81" s="153" t="s">
        <v>470</v>
      </c>
      <c r="AC81" s="153">
        <f>IF(Enrollment!$D$73&lt;&gt;"",Enrollment!$D$73,"")</f>
        <v>2400</v>
      </c>
      <c r="AD81" s="153" t="s">
        <v>331</v>
      </c>
      <c r="AE81" s="153" t="s">
        <v>487</v>
      </c>
      <c r="AF81" s="153" t="s">
        <v>333</v>
      </c>
      <c r="AG81" s="153" t="s">
        <v>334</v>
      </c>
      <c r="AH81" s="153" t="s">
        <v>335</v>
      </c>
      <c r="AI81" s="153" t="s">
        <v>490</v>
      </c>
      <c r="AJ81" s="153" t="s">
        <v>174</v>
      </c>
      <c r="AK81" s="153" t="s">
        <v>174</v>
      </c>
      <c r="AL81" s="153" t="s">
        <v>338</v>
      </c>
    </row>
    <row r="82" spans="1:38" ht="12.75" customHeight="1">
      <c r="A82" s="38"/>
      <c r="AA82" s="153" t="s">
        <v>491</v>
      </c>
      <c r="AB82" s="153" t="s">
        <v>472</v>
      </c>
      <c r="AC82" s="153">
        <f>IF(Enrollment!$D$74&lt;&gt;"",Enrollment!$D$74,"")</f>
        <v>1167</v>
      </c>
      <c r="AD82" s="153" t="s">
        <v>331</v>
      </c>
      <c r="AE82" s="153" t="s">
        <v>487</v>
      </c>
      <c r="AF82" s="153" t="s">
        <v>333</v>
      </c>
      <c r="AG82" s="153" t="s">
        <v>334</v>
      </c>
      <c r="AH82" s="153" t="s">
        <v>335</v>
      </c>
      <c r="AI82" s="153" t="s">
        <v>490</v>
      </c>
      <c r="AJ82" s="153" t="s">
        <v>174</v>
      </c>
      <c r="AK82" s="153" t="s">
        <v>174</v>
      </c>
      <c r="AL82" s="153" t="s">
        <v>338</v>
      </c>
    </row>
    <row r="83" spans="1:38" ht="12.75" customHeight="1">
      <c r="A83" s="38"/>
      <c r="B83" s="155" t="s">
        <v>492</v>
      </c>
      <c r="AA83" s="153" t="s">
        <v>493</v>
      </c>
      <c r="AB83" s="153" t="s">
        <v>474</v>
      </c>
      <c r="AC83" s="153">
        <f>IF(Enrollment!$D$75&lt;&gt;"",Enrollment!$D$75,"")</f>
        <v>889</v>
      </c>
      <c r="AD83" s="153" t="s">
        <v>331</v>
      </c>
      <c r="AE83" s="153" t="s">
        <v>487</v>
      </c>
      <c r="AF83" s="153" t="s">
        <v>333</v>
      </c>
      <c r="AG83" s="153" t="s">
        <v>334</v>
      </c>
      <c r="AH83" s="153" t="s">
        <v>335</v>
      </c>
      <c r="AI83" s="153" t="s">
        <v>490</v>
      </c>
      <c r="AJ83" s="153" t="s">
        <v>174</v>
      </c>
      <c r="AK83" s="153" t="s">
        <v>174</v>
      </c>
      <c r="AL83" s="153" t="s">
        <v>338</v>
      </c>
    </row>
    <row r="84" spans="1:38" ht="12.75" customHeight="1">
      <c r="A84" s="71" t="s">
        <v>494</v>
      </c>
      <c r="B84" s="165" t="s">
        <v>495</v>
      </c>
      <c r="G84" s="91"/>
      <c r="H84" s="91"/>
      <c r="AA84" s="153" t="s">
        <v>496</v>
      </c>
      <c r="AB84" s="153" t="s">
        <v>476</v>
      </c>
      <c r="AC84" s="153">
        <f>IF(Enrollment!$D$76&lt;&gt;"",Enrollment!$D$76,"")</f>
        <v>8</v>
      </c>
      <c r="AD84" s="153" t="s">
        <v>331</v>
      </c>
      <c r="AE84" s="153" t="s">
        <v>487</v>
      </c>
      <c r="AF84" s="153" t="s">
        <v>333</v>
      </c>
      <c r="AG84" s="153" t="s">
        <v>334</v>
      </c>
      <c r="AH84" s="153" t="s">
        <v>335</v>
      </c>
      <c r="AI84" s="153" t="s">
        <v>490</v>
      </c>
      <c r="AJ84" s="153" t="s">
        <v>174</v>
      </c>
      <c r="AK84" s="153" t="s">
        <v>174</v>
      </c>
      <c r="AL84" s="153" t="s">
        <v>338</v>
      </c>
    </row>
    <row r="85" spans="1:38" ht="12.75" customHeight="1">
      <c r="A85" s="71"/>
      <c r="B85" s="23" t="s">
        <v>497</v>
      </c>
      <c r="C85" s="206"/>
      <c r="G85" s="91"/>
      <c r="H85" s="91"/>
      <c r="AA85" s="153" t="s">
        <v>498</v>
      </c>
      <c r="AB85" s="153" t="s">
        <v>478</v>
      </c>
      <c r="AC85" s="153">
        <f>IF(Enrollment!$D$77&lt;&gt;"",Enrollment!$D$77,"")</f>
        <v>1576</v>
      </c>
      <c r="AD85" s="153" t="s">
        <v>331</v>
      </c>
      <c r="AE85" s="153" t="s">
        <v>487</v>
      </c>
      <c r="AF85" s="153" t="s">
        <v>333</v>
      </c>
      <c r="AG85" s="153" t="s">
        <v>334</v>
      </c>
      <c r="AH85" s="153" t="s">
        <v>335</v>
      </c>
      <c r="AI85" s="153" t="s">
        <v>490</v>
      </c>
      <c r="AJ85" s="153" t="s">
        <v>174</v>
      </c>
      <c r="AK85" s="153" t="s">
        <v>174</v>
      </c>
      <c r="AL85" s="153" t="s">
        <v>338</v>
      </c>
    </row>
    <row r="86" spans="1:38" ht="12.75" customHeight="1">
      <c r="A86" s="71"/>
      <c r="B86" s="23" t="s">
        <v>499</v>
      </c>
      <c r="C86" s="206"/>
      <c r="G86" s="91"/>
      <c r="H86" s="91"/>
      <c r="AA86" s="153" t="s">
        <v>500</v>
      </c>
      <c r="AB86" s="153" t="s">
        <v>480</v>
      </c>
      <c r="AC86" s="153">
        <f>IF(Enrollment!$D$78&lt;&gt;"",Enrollment!$D$78,"")</f>
        <v>1</v>
      </c>
      <c r="AD86" s="153" t="s">
        <v>331</v>
      </c>
      <c r="AE86" s="153" t="s">
        <v>487</v>
      </c>
      <c r="AF86" s="153" t="s">
        <v>333</v>
      </c>
      <c r="AG86" s="153" t="s">
        <v>334</v>
      </c>
      <c r="AH86" s="153" t="s">
        <v>335</v>
      </c>
      <c r="AI86" s="153" t="s">
        <v>490</v>
      </c>
      <c r="AJ86" s="153" t="s">
        <v>174</v>
      </c>
      <c r="AK86" s="153" t="s">
        <v>174</v>
      </c>
      <c r="AL86" s="153" t="s">
        <v>338</v>
      </c>
    </row>
    <row r="87" spans="1:38" ht="12.75" customHeight="1">
      <c r="A87" s="71"/>
      <c r="B87" s="23" t="s">
        <v>501</v>
      </c>
      <c r="C87" s="206">
        <v>8723</v>
      </c>
      <c r="G87" s="91"/>
      <c r="H87" s="91"/>
      <c r="AA87" s="153" t="s">
        <v>502</v>
      </c>
      <c r="AB87" s="153" t="s">
        <v>482</v>
      </c>
      <c r="AC87" s="153">
        <f>IF(Enrollment!$D$79&lt;&gt;"",Enrollment!$D$79,"")</f>
        <v>230</v>
      </c>
      <c r="AD87" s="153" t="s">
        <v>331</v>
      </c>
      <c r="AE87" s="153" t="s">
        <v>487</v>
      </c>
      <c r="AF87" s="153" t="s">
        <v>333</v>
      </c>
      <c r="AG87" s="153" t="s">
        <v>334</v>
      </c>
      <c r="AH87" s="153" t="s">
        <v>335</v>
      </c>
      <c r="AI87" s="153" t="s">
        <v>490</v>
      </c>
      <c r="AJ87" s="153" t="s">
        <v>174</v>
      </c>
      <c r="AK87" s="153" t="s">
        <v>174</v>
      </c>
      <c r="AL87" s="153" t="s">
        <v>338</v>
      </c>
    </row>
    <row r="88" spans="1:38" ht="12.75" customHeight="1">
      <c r="A88" s="71"/>
      <c r="B88" s="23" t="s">
        <v>503</v>
      </c>
      <c r="C88" s="206"/>
      <c r="G88" s="91"/>
      <c r="H88" s="91"/>
      <c r="AA88" s="153" t="s">
        <v>504</v>
      </c>
      <c r="AB88" s="153" t="s">
        <v>485</v>
      </c>
      <c r="AC88" s="153">
        <f>IF(Enrollment!$D$80&lt;&gt;"",Enrollment!$D$80,"")</f>
        <v>141</v>
      </c>
      <c r="AD88" s="153" t="s">
        <v>331</v>
      </c>
      <c r="AE88" s="153" t="s">
        <v>487</v>
      </c>
      <c r="AF88" s="153" t="s">
        <v>333</v>
      </c>
      <c r="AG88" s="153" t="s">
        <v>334</v>
      </c>
      <c r="AH88" s="153" t="s">
        <v>335</v>
      </c>
      <c r="AI88" s="153" t="s">
        <v>490</v>
      </c>
      <c r="AJ88" s="153" t="s">
        <v>174</v>
      </c>
      <c r="AK88" s="153" t="s">
        <v>174</v>
      </c>
      <c r="AL88" s="153" t="s">
        <v>338</v>
      </c>
    </row>
    <row r="89" spans="1:38" ht="12.75" customHeight="1">
      <c r="A89" s="71"/>
      <c r="B89" s="23" t="s">
        <v>505</v>
      </c>
      <c r="C89" s="206">
        <v>2285</v>
      </c>
      <c r="G89" s="91"/>
      <c r="H89" s="91"/>
      <c r="AA89" s="153" t="s">
        <v>506</v>
      </c>
      <c r="AB89" s="153" t="s">
        <v>488</v>
      </c>
      <c r="AC89" s="153">
        <f>IF(Enrollment!$D$81&lt;&gt;"",Enrollment!$D$81,"")</f>
        <v>6669</v>
      </c>
      <c r="AD89" s="153" t="s">
        <v>331</v>
      </c>
      <c r="AE89" s="153" t="s">
        <v>487</v>
      </c>
      <c r="AF89" s="153" t="s">
        <v>333</v>
      </c>
      <c r="AG89" s="153" t="s">
        <v>334</v>
      </c>
      <c r="AH89" s="153" t="s">
        <v>335</v>
      </c>
      <c r="AI89" s="153" t="s">
        <v>490</v>
      </c>
      <c r="AJ89" s="153" t="s">
        <v>174</v>
      </c>
      <c r="AK89" s="153" t="s">
        <v>174</v>
      </c>
      <c r="AL89" s="153" t="s">
        <v>338</v>
      </c>
    </row>
    <row r="90" spans="1:38" ht="12.75" customHeight="1">
      <c r="A90" s="71"/>
      <c r="B90" s="23" t="s">
        <v>507</v>
      </c>
      <c r="C90" s="206"/>
      <c r="G90" s="91"/>
      <c r="H90" s="91"/>
      <c r="AA90" s="153" t="s">
        <v>508</v>
      </c>
      <c r="AB90" s="153" t="s">
        <v>468</v>
      </c>
      <c r="AC90" s="153">
        <f>IF(Enrollment!$E$72&lt;&gt;"",Enrollment!$E$72,"")</f>
        <v>2491</v>
      </c>
      <c r="AD90" s="153" t="s">
        <v>331</v>
      </c>
      <c r="AE90" s="153" t="s">
        <v>487</v>
      </c>
      <c r="AF90" s="153" t="s">
        <v>333</v>
      </c>
      <c r="AG90" s="153" t="s">
        <v>334</v>
      </c>
      <c r="AH90" s="153" t="s">
        <v>174</v>
      </c>
      <c r="AI90" s="153" t="s">
        <v>468</v>
      </c>
      <c r="AJ90" s="153" t="s">
        <v>174</v>
      </c>
      <c r="AK90" s="153" t="s">
        <v>174</v>
      </c>
      <c r="AL90" s="153" t="s">
        <v>338</v>
      </c>
    </row>
    <row r="91" spans="1:38" ht="12.75" customHeight="1">
      <c r="A91" s="71"/>
      <c r="B91" s="40" t="s">
        <v>509</v>
      </c>
      <c r="C91" s="206">
        <v>345</v>
      </c>
      <c r="G91" s="91"/>
      <c r="H91" s="91"/>
      <c r="AA91" s="153" t="s">
        <v>510</v>
      </c>
      <c r="AB91" s="153" t="s">
        <v>470</v>
      </c>
      <c r="AC91" s="153">
        <f>IF(Enrollment!$E$73&lt;&gt;"",Enrollment!$E$73,"")</f>
        <v>14994</v>
      </c>
      <c r="AD91" s="153" t="s">
        <v>331</v>
      </c>
      <c r="AE91" s="153" t="s">
        <v>487</v>
      </c>
      <c r="AF91" s="153" t="s">
        <v>333</v>
      </c>
      <c r="AG91" s="153" t="s">
        <v>334</v>
      </c>
      <c r="AH91" s="153" t="s">
        <v>174</v>
      </c>
      <c r="AI91" s="153" t="s">
        <v>490</v>
      </c>
      <c r="AJ91" s="153" t="s">
        <v>174</v>
      </c>
      <c r="AK91" s="153" t="s">
        <v>174</v>
      </c>
      <c r="AL91" s="153" t="s">
        <v>338</v>
      </c>
    </row>
    <row r="92" spans="1:38" ht="24.75" customHeight="1">
      <c r="A92" s="71"/>
      <c r="B92" s="40" t="s">
        <v>511</v>
      </c>
      <c r="C92" s="206">
        <v>477</v>
      </c>
      <c r="G92" s="91"/>
      <c r="H92" s="91"/>
      <c r="AA92" s="153" t="s">
        <v>512</v>
      </c>
      <c r="AB92" s="153" t="s">
        <v>472</v>
      </c>
      <c r="AC92" s="153">
        <f>IF(Enrollment!$E$74&lt;&gt;"",Enrollment!$E$74,"")</f>
        <v>5261</v>
      </c>
      <c r="AD92" s="153" t="s">
        <v>331</v>
      </c>
      <c r="AE92" s="153" t="s">
        <v>487</v>
      </c>
      <c r="AF92" s="153" t="s">
        <v>333</v>
      </c>
      <c r="AG92" s="153" t="s">
        <v>334</v>
      </c>
      <c r="AH92" s="153" t="s">
        <v>174</v>
      </c>
      <c r="AI92" s="153" t="s">
        <v>490</v>
      </c>
      <c r="AJ92" s="153" t="s">
        <v>174</v>
      </c>
      <c r="AK92" s="153" t="s">
        <v>174</v>
      </c>
      <c r="AL92" s="153" t="s">
        <v>338</v>
      </c>
    </row>
    <row r="93" spans="1:38" ht="12.75" customHeight="1">
      <c r="A93" s="71"/>
      <c r="B93" s="23" t="s">
        <v>513</v>
      </c>
      <c r="C93" s="206"/>
      <c r="G93" s="91"/>
      <c r="H93" s="91"/>
      <c r="AA93" s="153" t="s">
        <v>514</v>
      </c>
      <c r="AB93" s="153" t="s">
        <v>474</v>
      </c>
      <c r="AC93" s="153">
        <f>IF(Enrollment!$E$75&lt;&gt;"",Enrollment!$E$75,"")</f>
        <v>6209</v>
      </c>
      <c r="AD93" s="153" t="s">
        <v>331</v>
      </c>
      <c r="AE93" s="153" t="s">
        <v>487</v>
      </c>
      <c r="AF93" s="153" t="s">
        <v>333</v>
      </c>
      <c r="AG93" s="153" t="s">
        <v>334</v>
      </c>
      <c r="AH93" s="153" t="s">
        <v>174</v>
      </c>
      <c r="AI93" s="153" t="s">
        <v>490</v>
      </c>
      <c r="AJ93" s="153" t="s">
        <v>174</v>
      </c>
      <c r="AK93" s="153" t="s">
        <v>174</v>
      </c>
      <c r="AL93" s="153" t="s">
        <v>338</v>
      </c>
    </row>
    <row r="94" spans="1:38" ht="22.5" customHeight="1">
      <c r="A94" s="38"/>
      <c r="B94" s="44" t="s">
        <v>515</v>
      </c>
      <c r="C94" s="39"/>
      <c r="D94" s="39"/>
      <c r="E94" s="39"/>
      <c r="F94" s="39"/>
      <c r="G94" s="39"/>
      <c r="H94" s="39"/>
      <c r="I94" s="23"/>
      <c r="J94" s="23"/>
      <c r="K94" s="23"/>
      <c r="L94" s="23"/>
      <c r="M94" s="23"/>
      <c r="N94" s="23"/>
      <c r="O94" s="23"/>
      <c r="P94" s="23"/>
      <c r="Q94" s="23"/>
      <c r="R94" s="23"/>
      <c r="S94" s="23"/>
      <c r="T94" s="23"/>
      <c r="U94" s="23"/>
      <c r="V94" s="23"/>
      <c r="W94" s="23"/>
      <c r="X94" s="23"/>
      <c r="Y94" s="23"/>
      <c r="AA94" s="153" t="s">
        <v>516</v>
      </c>
      <c r="AB94" s="153" t="s">
        <v>476</v>
      </c>
      <c r="AC94" s="153">
        <f>IF(Enrollment!$E$77&lt;&gt;"",Enrollment!$E$77,"")</f>
        <v>8894</v>
      </c>
      <c r="AD94" s="153" t="s">
        <v>331</v>
      </c>
      <c r="AE94" s="153" t="s">
        <v>487</v>
      </c>
      <c r="AF94" s="153" t="s">
        <v>333</v>
      </c>
      <c r="AG94" s="153" t="s">
        <v>334</v>
      </c>
      <c r="AH94" s="153" t="s">
        <v>174</v>
      </c>
      <c r="AI94" s="153" t="s">
        <v>490</v>
      </c>
      <c r="AJ94" s="153" t="s">
        <v>174</v>
      </c>
      <c r="AK94" s="153" t="s">
        <v>174</v>
      </c>
      <c r="AL94" s="153" t="s">
        <v>338</v>
      </c>
    </row>
    <row r="95" spans="1:38" ht="24.75" customHeight="1">
      <c r="A95" s="38"/>
      <c r="B95" s="380" t="s">
        <v>517</v>
      </c>
      <c r="C95" s="376"/>
      <c r="D95" s="376"/>
      <c r="E95" s="376"/>
      <c r="F95" s="376"/>
      <c r="G95" s="376"/>
      <c r="H95" s="376"/>
      <c r="I95" s="23"/>
      <c r="J95" s="23"/>
      <c r="K95" s="23"/>
      <c r="L95" s="23"/>
      <c r="M95" s="23"/>
      <c r="N95" s="23"/>
      <c r="O95" s="23"/>
      <c r="P95" s="23"/>
      <c r="Q95" s="23"/>
      <c r="R95" s="23"/>
      <c r="S95" s="23"/>
      <c r="T95" s="23"/>
      <c r="U95" s="23"/>
      <c r="V95" s="23"/>
      <c r="W95" s="23"/>
      <c r="X95" s="23"/>
      <c r="Y95" s="23"/>
      <c r="AA95" s="153" t="s">
        <v>518</v>
      </c>
      <c r="AB95" s="153" t="s">
        <v>478</v>
      </c>
      <c r="AC95" s="153" t="e">
        <f>IF(Enrollment!#REF!&lt;&gt;"",Enrollment!#REF!,"")</f>
        <v>#REF!</v>
      </c>
      <c r="AD95" s="153" t="s">
        <v>331</v>
      </c>
      <c r="AE95" s="153" t="s">
        <v>487</v>
      </c>
      <c r="AF95" s="153" t="s">
        <v>333</v>
      </c>
      <c r="AG95" s="153" t="s">
        <v>334</v>
      </c>
      <c r="AH95" s="153" t="s">
        <v>174</v>
      </c>
      <c r="AI95" s="153" t="s">
        <v>490</v>
      </c>
      <c r="AJ95" s="153" t="s">
        <v>174</v>
      </c>
      <c r="AK95" s="153" t="s">
        <v>174</v>
      </c>
      <c r="AL95" s="153" t="s">
        <v>338</v>
      </c>
    </row>
    <row r="96" spans="1:38" ht="46.5" customHeight="1">
      <c r="A96" s="38"/>
      <c r="B96" s="380" t="s">
        <v>2639</v>
      </c>
      <c r="C96" s="376"/>
      <c r="D96" s="376"/>
      <c r="E96" s="376"/>
      <c r="F96" s="376"/>
      <c r="G96" s="376"/>
      <c r="H96" s="376"/>
      <c r="I96" s="23"/>
      <c r="J96" s="23"/>
      <c r="K96" s="23"/>
      <c r="L96" s="23"/>
      <c r="M96" s="23"/>
      <c r="N96" s="23"/>
      <c r="O96" s="23"/>
      <c r="P96" s="23"/>
      <c r="Q96" s="23"/>
      <c r="R96" s="23"/>
      <c r="S96" s="23"/>
      <c r="T96" s="23"/>
      <c r="U96" s="23"/>
      <c r="V96" s="23"/>
      <c r="W96" s="23"/>
      <c r="X96" s="23"/>
      <c r="Y96" s="23"/>
      <c r="AA96" s="153" t="s">
        <v>519</v>
      </c>
      <c r="AB96" s="153" t="s">
        <v>480</v>
      </c>
      <c r="AC96" s="153">
        <f>IF(Enrollment!$E$78&lt;&gt;"",Enrollment!$E$78,"")</f>
        <v>17</v>
      </c>
      <c r="AD96" s="153" t="s">
        <v>331</v>
      </c>
      <c r="AE96" s="153" t="s">
        <v>487</v>
      </c>
      <c r="AF96" s="153" t="s">
        <v>333</v>
      </c>
      <c r="AG96" s="153" t="s">
        <v>334</v>
      </c>
      <c r="AH96" s="153" t="s">
        <v>174</v>
      </c>
      <c r="AI96" s="153" t="s">
        <v>490</v>
      </c>
      <c r="AJ96" s="153" t="s">
        <v>174</v>
      </c>
      <c r="AK96" s="153" t="s">
        <v>174</v>
      </c>
      <c r="AL96" s="153" t="s">
        <v>338</v>
      </c>
    </row>
    <row r="97" spans="1:38" ht="54.75" customHeight="1">
      <c r="A97" s="38"/>
      <c r="B97" s="380" t="s">
        <v>520</v>
      </c>
      <c r="C97" s="376"/>
      <c r="D97" s="376"/>
      <c r="E97" s="376"/>
      <c r="F97" s="376"/>
      <c r="G97" s="376"/>
      <c r="H97" s="376"/>
      <c r="I97" s="376"/>
      <c r="J97" s="376"/>
      <c r="K97" s="376"/>
      <c r="L97" s="376"/>
      <c r="M97" s="376"/>
      <c r="N97" s="376"/>
      <c r="O97" s="376"/>
      <c r="P97" s="376"/>
      <c r="Q97" s="376"/>
      <c r="R97" s="376"/>
      <c r="S97" s="376"/>
      <c r="T97" s="376"/>
      <c r="U97" s="376"/>
      <c r="V97" s="376"/>
      <c r="W97" s="376"/>
      <c r="X97" s="376"/>
      <c r="Y97" s="376"/>
      <c r="AA97" s="154" t="s">
        <v>521</v>
      </c>
      <c r="AB97" s="154" t="s">
        <v>482</v>
      </c>
      <c r="AC97" s="154">
        <f>IF(Enrollment!$E$79&lt;&gt;"",Enrollment!$E$79,"")</f>
        <v>1280</v>
      </c>
      <c r="AD97" s="154" t="s">
        <v>331</v>
      </c>
      <c r="AE97" s="154" t="s">
        <v>487</v>
      </c>
      <c r="AF97" s="154" t="s">
        <v>333</v>
      </c>
      <c r="AG97" s="154" t="s">
        <v>334</v>
      </c>
      <c r="AH97" s="154" t="s">
        <v>174</v>
      </c>
      <c r="AI97" s="154" t="s">
        <v>490</v>
      </c>
      <c r="AJ97" s="154" t="s">
        <v>174</v>
      </c>
      <c r="AK97" s="154" t="s">
        <v>174</v>
      </c>
      <c r="AL97" s="154" t="s">
        <v>338</v>
      </c>
    </row>
    <row r="98" spans="1:38" ht="54.75" customHeight="1">
      <c r="A98" s="38"/>
      <c r="B98" s="376"/>
      <c r="C98" s="376"/>
      <c r="D98" s="376"/>
      <c r="E98" s="376"/>
      <c r="F98" s="376"/>
      <c r="G98" s="376"/>
      <c r="H98" s="376"/>
      <c r="I98" s="376"/>
      <c r="J98" s="376"/>
      <c r="K98" s="376"/>
      <c r="L98" s="376"/>
      <c r="M98" s="376"/>
      <c r="N98" s="376"/>
      <c r="O98" s="376"/>
      <c r="P98" s="376"/>
      <c r="Q98" s="376"/>
      <c r="R98" s="376"/>
      <c r="S98" s="376"/>
      <c r="T98" s="376"/>
      <c r="U98" s="376"/>
      <c r="V98" s="376"/>
      <c r="W98" s="376"/>
      <c r="X98" s="376"/>
      <c r="Y98" s="376"/>
      <c r="AA98" s="154" t="s">
        <v>522</v>
      </c>
      <c r="AB98" s="154" t="s">
        <v>485</v>
      </c>
      <c r="AC98" s="154">
        <f>IF(Enrollment!$E$80&lt;&gt;"",Enrollment!$E$80,"")</f>
        <v>656</v>
      </c>
      <c r="AD98" s="154" t="s">
        <v>331</v>
      </c>
      <c r="AE98" s="154" t="s">
        <v>487</v>
      </c>
      <c r="AF98" s="154" t="s">
        <v>333</v>
      </c>
      <c r="AG98" s="154" t="s">
        <v>334</v>
      </c>
      <c r="AH98" s="154" t="s">
        <v>174</v>
      </c>
      <c r="AI98" s="154" t="s">
        <v>490</v>
      </c>
      <c r="AJ98" s="154" t="s">
        <v>174</v>
      </c>
      <c r="AK98" s="154" t="s">
        <v>174</v>
      </c>
      <c r="AL98" s="154" t="s">
        <v>338</v>
      </c>
    </row>
    <row r="99" spans="1:38" ht="41.25" customHeight="1">
      <c r="A99" s="38"/>
      <c r="B99" s="376"/>
      <c r="C99" s="376"/>
      <c r="D99" s="376"/>
      <c r="E99" s="376"/>
      <c r="F99" s="376"/>
      <c r="G99" s="376"/>
      <c r="H99" s="376"/>
      <c r="I99" s="376"/>
      <c r="J99" s="376"/>
      <c r="K99" s="376"/>
      <c r="L99" s="376"/>
      <c r="M99" s="376"/>
      <c r="N99" s="376"/>
      <c r="O99" s="376"/>
      <c r="P99" s="376"/>
      <c r="Q99" s="376"/>
      <c r="R99" s="376"/>
      <c r="S99" s="376"/>
      <c r="T99" s="376"/>
      <c r="U99" s="376"/>
      <c r="V99" s="376"/>
      <c r="W99" s="376"/>
      <c r="X99" s="376"/>
      <c r="Y99" s="376"/>
      <c r="AA99" s="154" t="s">
        <v>523</v>
      </c>
      <c r="AB99" s="154" t="s">
        <v>488</v>
      </c>
      <c r="AC99" s="154">
        <f>IF(Enrollment!$E$81&lt;&gt;"",Enrollment!$E$81,"")</f>
        <v>39837</v>
      </c>
      <c r="AD99" s="154" t="s">
        <v>331</v>
      </c>
      <c r="AE99" s="154" t="s">
        <v>487</v>
      </c>
      <c r="AF99" s="154" t="s">
        <v>333</v>
      </c>
      <c r="AG99" s="154" t="s">
        <v>334</v>
      </c>
      <c r="AH99" s="154" t="s">
        <v>174</v>
      </c>
      <c r="AI99" s="154" t="s">
        <v>490</v>
      </c>
      <c r="AJ99" s="154" t="s">
        <v>174</v>
      </c>
      <c r="AK99" s="154" t="s">
        <v>174</v>
      </c>
      <c r="AL99" s="154" t="s">
        <v>338</v>
      </c>
    </row>
    <row r="100" spans="1:38" ht="27.75" customHeight="1">
      <c r="A100" s="38"/>
      <c r="B100" s="389" t="s">
        <v>524</v>
      </c>
      <c r="C100" s="390"/>
      <c r="D100" s="390"/>
      <c r="E100" s="390"/>
      <c r="F100" s="390"/>
      <c r="G100" s="45"/>
      <c r="H100" s="45"/>
      <c r="I100" s="39"/>
      <c r="J100" s="39"/>
      <c r="K100" s="39"/>
      <c r="L100" s="39"/>
      <c r="M100" s="39"/>
      <c r="N100" s="39"/>
      <c r="O100" s="39"/>
      <c r="P100" s="39"/>
      <c r="Q100" s="39"/>
      <c r="R100" s="39"/>
      <c r="S100" s="39"/>
      <c r="T100" s="39"/>
      <c r="U100" s="39"/>
      <c r="V100" s="39"/>
      <c r="W100" s="39"/>
      <c r="X100" s="39"/>
      <c r="Y100" s="39"/>
      <c r="AA100" s="154" t="s">
        <v>525</v>
      </c>
      <c r="AB100" s="154" t="s">
        <v>468</v>
      </c>
      <c r="AC100" s="154">
        <f>IF(Enrollment!$F$72&lt;&gt;"",Enrollment!$F$72,"")</f>
        <v>2511</v>
      </c>
      <c r="AD100" s="154" t="s">
        <v>331</v>
      </c>
      <c r="AE100" s="154" t="s">
        <v>487</v>
      </c>
      <c r="AF100" s="154" t="s">
        <v>174</v>
      </c>
      <c r="AG100" s="154" t="s">
        <v>334</v>
      </c>
      <c r="AH100" s="154" t="s">
        <v>174</v>
      </c>
      <c r="AI100" s="154" t="s">
        <v>468</v>
      </c>
      <c r="AJ100" s="154" t="s">
        <v>174</v>
      </c>
      <c r="AK100" s="154" t="s">
        <v>174</v>
      </c>
      <c r="AL100" s="154" t="s">
        <v>338</v>
      </c>
    </row>
    <row r="101" spans="1:38" ht="26.25" customHeight="1">
      <c r="A101" s="38"/>
      <c r="B101" s="380" t="s">
        <v>526</v>
      </c>
      <c r="C101" s="390"/>
      <c r="D101" s="390"/>
      <c r="E101" s="390"/>
      <c r="F101" s="390"/>
      <c r="G101" s="390"/>
      <c r="H101" s="39"/>
      <c r="I101" s="39"/>
      <c r="J101" s="39"/>
      <c r="K101" s="39"/>
      <c r="L101" s="39"/>
      <c r="M101" s="39"/>
      <c r="N101" s="39"/>
      <c r="O101" s="39"/>
      <c r="P101" s="39"/>
      <c r="Q101" s="39"/>
      <c r="R101" s="39"/>
      <c r="S101" s="39"/>
      <c r="T101" s="39"/>
      <c r="U101" s="39"/>
      <c r="V101" s="39"/>
      <c r="W101" s="39"/>
      <c r="X101" s="39"/>
      <c r="Y101" s="39"/>
      <c r="AA101" s="154" t="s">
        <v>527</v>
      </c>
      <c r="AB101" s="154" t="s">
        <v>470</v>
      </c>
      <c r="AC101" s="154">
        <f>IF(Enrollment!$F$73&lt;&gt;"",Enrollment!$F$73,"")</f>
        <v>15139</v>
      </c>
      <c r="AD101" s="154" t="s">
        <v>331</v>
      </c>
      <c r="AE101" s="154" t="s">
        <v>487</v>
      </c>
      <c r="AF101" s="154" t="s">
        <v>174</v>
      </c>
      <c r="AG101" s="154" t="s">
        <v>334</v>
      </c>
      <c r="AH101" s="154" t="s">
        <v>174</v>
      </c>
      <c r="AI101" s="154" t="s">
        <v>490</v>
      </c>
      <c r="AJ101" s="154" t="s">
        <v>174</v>
      </c>
      <c r="AK101" s="154" t="s">
        <v>174</v>
      </c>
      <c r="AL101" s="154" t="s">
        <v>338</v>
      </c>
    </row>
    <row r="102" spans="1:38" ht="26.25" customHeight="1">
      <c r="A102" s="38"/>
      <c r="B102" s="391" t="s">
        <v>528</v>
      </c>
      <c r="C102" s="392"/>
      <c r="D102" s="392"/>
      <c r="E102" s="392"/>
      <c r="F102" s="392"/>
      <c r="G102" s="39"/>
      <c r="H102" s="39"/>
      <c r="I102" s="39"/>
      <c r="J102" s="39"/>
      <c r="K102" s="39"/>
      <c r="L102" s="39"/>
      <c r="M102" s="39"/>
      <c r="N102" s="39"/>
      <c r="O102" s="39"/>
      <c r="P102" s="39"/>
      <c r="Q102" s="39"/>
      <c r="R102" s="39"/>
      <c r="S102" s="39"/>
      <c r="T102" s="39"/>
      <c r="U102" s="39"/>
      <c r="V102" s="39"/>
      <c r="W102" s="39"/>
      <c r="X102" s="39"/>
      <c r="Y102" s="39"/>
      <c r="AA102" s="154" t="s">
        <v>529</v>
      </c>
      <c r="AB102" s="154" t="s">
        <v>472</v>
      </c>
      <c r="AC102" s="154">
        <f>IF(Enrollment!$F$74&lt;&gt;"",Enrollment!$F$74,"")</f>
        <v>5344</v>
      </c>
      <c r="AD102" s="154" t="s">
        <v>331</v>
      </c>
      <c r="AE102" s="154" t="s">
        <v>487</v>
      </c>
      <c r="AF102" s="154" t="s">
        <v>174</v>
      </c>
      <c r="AG102" s="154" t="s">
        <v>334</v>
      </c>
      <c r="AH102" s="154" t="s">
        <v>174</v>
      </c>
      <c r="AI102" s="154" t="s">
        <v>490</v>
      </c>
      <c r="AJ102" s="154" t="s">
        <v>174</v>
      </c>
      <c r="AK102" s="154" t="s">
        <v>174</v>
      </c>
      <c r="AL102" s="154" t="s">
        <v>338</v>
      </c>
    </row>
    <row r="103" spans="1:38" ht="54.75" customHeight="1">
      <c r="A103" s="38"/>
      <c r="B103" s="386"/>
      <c r="C103" s="388" t="s">
        <v>530</v>
      </c>
      <c r="D103" s="388" t="s">
        <v>531</v>
      </c>
      <c r="E103" s="388" t="s">
        <v>532</v>
      </c>
      <c r="F103" s="388" t="s">
        <v>2559</v>
      </c>
      <c r="G103" s="39"/>
      <c r="H103" s="39"/>
      <c r="I103" s="39"/>
      <c r="J103" s="39"/>
      <c r="K103" s="39"/>
      <c r="L103" s="39"/>
      <c r="M103" s="39"/>
      <c r="N103" s="39"/>
      <c r="O103" s="39"/>
      <c r="P103" s="39"/>
      <c r="Q103" s="39"/>
      <c r="R103" s="39"/>
      <c r="S103" s="39"/>
      <c r="T103" s="39"/>
      <c r="U103" s="39"/>
      <c r="V103" s="39"/>
      <c r="AA103" s="154" t="s">
        <v>533</v>
      </c>
      <c r="AB103" s="154" t="s">
        <v>474</v>
      </c>
      <c r="AC103" s="154">
        <f>IF(Enrollment!$F$75&lt;&gt;"",Enrollment!$F$75,"")</f>
        <v>6341</v>
      </c>
      <c r="AD103" s="154" t="s">
        <v>331</v>
      </c>
      <c r="AE103" s="154" t="s">
        <v>487</v>
      </c>
      <c r="AF103" s="154" t="s">
        <v>174</v>
      </c>
      <c r="AG103" s="154" t="s">
        <v>334</v>
      </c>
      <c r="AH103" s="154" t="s">
        <v>174</v>
      </c>
      <c r="AI103" s="154" t="s">
        <v>490</v>
      </c>
      <c r="AJ103" s="154" t="s">
        <v>174</v>
      </c>
      <c r="AK103" s="154" t="s">
        <v>174</v>
      </c>
      <c r="AL103" s="154" t="s">
        <v>338</v>
      </c>
    </row>
    <row r="104" spans="1:38" ht="24" customHeight="1">
      <c r="A104" s="38"/>
      <c r="B104" s="387"/>
      <c r="C104" s="387"/>
      <c r="D104" s="387"/>
      <c r="E104" s="387"/>
      <c r="F104" s="387"/>
      <c r="G104" s="39"/>
      <c r="H104" s="39"/>
      <c r="I104" s="39"/>
      <c r="J104" s="39"/>
      <c r="K104" s="39"/>
      <c r="L104" s="39"/>
      <c r="M104" s="39"/>
      <c r="N104" s="39"/>
      <c r="O104" s="39"/>
      <c r="P104" s="39"/>
      <c r="Q104" s="39"/>
      <c r="R104" s="39"/>
      <c r="S104" s="39"/>
      <c r="T104" s="39"/>
      <c r="U104" s="39"/>
      <c r="V104" s="39"/>
      <c r="W104" s="39"/>
      <c r="X104" s="39"/>
      <c r="Y104" s="39"/>
      <c r="AA104" s="154" t="s">
        <v>534</v>
      </c>
      <c r="AB104" s="154" t="s">
        <v>476</v>
      </c>
      <c r="AC104" s="154">
        <f>IF(Enrollment!$F$76&lt;&gt;"",Enrollment!$F$76,"")</f>
        <v>37</v>
      </c>
      <c r="AD104" s="154" t="s">
        <v>331</v>
      </c>
      <c r="AE104" s="154" t="s">
        <v>487</v>
      </c>
      <c r="AF104" s="154" t="s">
        <v>174</v>
      </c>
      <c r="AG104" s="154" t="s">
        <v>334</v>
      </c>
      <c r="AH104" s="154" t="s">
        <v>174</v>
      </c>
      <c r="AI104" s="154" t="s">
        <v>490</v>
      </c>
      <c r="AJ104" s="154" t="s">
        <v>174</v>
      </c>
      <c r="AK104" s="154" t="s">
        <v>174</v>
      </c>
      <c r="AL104" s="154" t="s">
        <v>338</v>
      </c>
    </row>
    <row r="105" spans="1:38" ht="51.75" customHeight="1">
      <c r="A105" s="51" t="s">
        <v>535</v>
      </c>
      <c r="B105" s="46" t="s">
        <v>536</v>
      </c>
      <c r="C105" s="54">
        <v>2260</v>
      </c>
      <c r="D105" s="54">
        <v>605</v>
      </c>
      <c r="E105" s="54">
        <v>2517</v>
      </c>
      <c r="F105" s="54">
        <f>SUM($C$105:$E$105)</f>
        <v>5382</v>
      </c>
      <c r="G105" s="39"/>
      <c r="H105" s="39"/>
      <c r="I105" s="39"/>
      <c r="J105" s="39"/>
      <c r="K105" s="39"/>
      <c r="L105" s="39"/>
      <c r="M105" s="39"/>
      <c r="N105" s="39"/>
      <c r="O105" s="39"/>
      <c r="P105" s="39"/>
      <c r="Q105" s="39"/>
      <c r="R105" s="39"/>
      <c r="S105" s="39"/>
      <c r="T105" s="39"/>
      <c r="U105" s="39"/>
      <c r="V105" s="39"/>
      <c r="W105" s="39"/>
      <c r="X105" s="39"/>
      <c r="Y105" s="39"/>
      <c r="AA105" s="154" t="s">
        <v>537</v>
      </c>
      <c r="AB105" s="154" t="s">
        <v>478</v>
      </c>
      <c r="AC105" s="154">
        <f>IF(Enrollment!$F$77&lt;&gt;"",Enrollment!$F$77,"")</f>
        <v>9008</v>
      </c>
      <c r="AD105" s="154" t="s">
        <v>331</v>
      </c>
      <c r="AE105" s="154" t="s">
        <v>487</v>
      </c>
      <c r="AF105" s="154" t="s">
        <v>174</v>
      </c>
      <c r="AG105" s="154" t="s">
        <v>334</v>
      </c>
      <c r="AH105" s="154" t="s">
        <v>174</v>
      </c>
      <c r="AI105" s="154" t="s">
        <v>490</v>
      </c>
      <c r="AJ105" s="154" t="s">
        <v>174</v>
      </c>
      <c r="AK105" s="154" t="s">
        <v>174</v>
      </c>
      <c r="AL105" s="154" t="s">
        <v>338</v>
      </c>
    </row>
    <row r="106" spans="1:38" ht="119.25" customHeight="1">
      <c r="A106" s="51" t="s">
        <v>538</v>
      </c>
      <c r="B106" s="47" t="s">
        <v>539</v>
      </c>
      <c r="C106" s="54">
        <v>1</v>
      </c>
      <c r="D106" s="54">
        <v>0</v>
      </c>
      <c r="E106" s="54">
        <v>1</v>
      </c>
      <c r="F106" s="54">
        <f>SUM($C$106:$E$106)</f>
        <v>2</v>
      </c>
      <c r="G106" s="39"/>
      <c r="H106" s="39"/>
      <c r="I106" s="39"/>
      <c r="J106" s="39"/>
      <c r="K106" s="39"/>
      <c r="L106" s="39"/>
      <c r="M106" s="39"/>
      <c r="N106" s="39"/>
      <c r="O106" s="39"/>
      <c r="P106" s="39"/>
      <c r="Q106" s="39"/>
      <c r="R106" s="39"/>
      <c r="S106" s="39"/>
      <c r="T106" s="39"/>
      <c r="U106" s="39"/>
      <c r="V106" s="39"/>
      <c r="W106" s="39"/>
      <c r="X106" s="39"/>
      <c r="Y106" s="39"/>
      <c r="AA106" s="154" t="s">
        <v>540</v>
      </c>
      <c r="AB106" s="154" t="s">
        <v>480</v>
      </c>
      <c r="AC106" s="154">
        <f>IF(Enrollment!$F$78&lt;&gt;"",Enrollment!$F$78,"")</f>
        <v>17</v>
      </c>
      <c r="AD106" s="154" t="s">
        <v>331</v>
      </c>
      <c r="AE106" s="154" t="s">
        <v>487</v>
      </c>
      <c r="AF106" s="154" t="s">
        <v>174</v>
      </c>
      <c r="AG106" s="154" t="s">
        <v>334</v>
      </c>
      <c r="AH106" s="154" t="s">
        <v>174</v>
      </c>
      <c r="AI106" s="154" t="s">
        <v>490</v>
      </c>
      <c r="AJ106" s="154" t="s">
        <v>174</v>
      </c>
      <c r="AK106" s="154" t="s">
        <v>174</v>
      </c>
      <c r="AL106" s="154" t="s">
        <v>338</v>
      </c>
    </row>
    <row r="107" spans="1:38" ht="27.75" customHeight="1">
      <c r="A107" s="51" t="s">
        <v>541</v>
      </c>
      <c r="B107" s="46" t="s">
        <v>542</v>
      </c>
      <c r="C107" s="54">
        <f>($C$105-$C$106)</f>
        <v>2259</v>
      </c>
      <c r="D107" s="54">
        <f>($D$105-$D$106)</f>
        <v>605</v>
      </c>
      <c r="E107" s="54">
        <f>($E$105-$E$106)</f>
        <v>2516</v>
      </c>
      <c r="F107" s="54">
        <f>SUM($C$107:$E$107)</f>
        <v>5380</v>
      </c>
      <c r="G107" s="39"/>
      <c r="H107" s="39"/>
      <c r="I107" s="39"/>
      <c r="J107" s="39"/>
      <c r="K107" s="39"/>
      <c r="L107" s="39"/>
      <c r="M107" s="39"/>
      <c r="N107" s="39"/>
      <c r="O107" s="39"/>
      <c r="P107" s="39"/>
      <c r="Q107" s="39"/>
      <c r="R107" s="39"/>
      <c r="S107" s="39"/>
      <c r="T107" s="39"/>
      <c r="U107" s="39"/>
      <c r="V107" s="39"/>
      <c r="W107" s="39"/>
      <c r="X107" s="39"/>
      <c r="Y107" s="39"/>
      <c r="AA107" s="154" t="s">
        <v>543</v>
      </c>
      <c r="AB107" s="154" t="s">
        <v>482</v>
      </c>
      <c r="AC107" s="154">
        <f>IF(Enrollment!$F$79&lt;&gt;"",Enrollment!$F$79,"")</f>
        <v>1305</v>
      </c>
      <c r="AD107" s="154" t="s">
        <v>331</v>
      </c>
      <c r="AE107" s="154" t="s">
        <v>487</v>
      </c>
      <c r="AF107" s="154" t="s">
        <v>174</v>
      </c>
      <c r="AG107" s="154" t="s">
        <v>334</v>
      </c>
      <c r="AH107" s="154" t="s">
        <v>174</v>
      </c>
      <c r="AI107" s="154" t="s">
        <v>490</v>
      </c>
      <c r="AJ107" s="154" t="s">
        <v>174</v>
      </c>
      <c r="AK107" s="154" t="s">
        <v>174</v>
      </c>
      <c r="AL107" s="154" t="s">
        <v>338</v>
      </c>
    </row>
    <row r="108" spans="1:38" ht="51.75" customHeight="1">
      <c r="A108" s="51" t="s">
        <v>544</v>
      </c>
      <c r="B108" s="48" t="s">
        <v>545</v>
      </c>
      <c r="C108" s="54">
        <v>914</v>
      </c>
      <c r="D108" s="54">
        <v>247</v>
      </c>
      <c r="E108" s="54">
        <v>1152</v>
      </c>
      <c r="F108" s="54">
        <f>SUM($C$108:$E$108)</f>
        <v>2313</v>
      </c>
      <c r="G108" s="39"/>
      <c r="H108" s="39"/>
      <c r="I108" s="39"/>
      <c r="J108" s="39"/>
      <c r="K108" s="39"/>
      <c r="L108" s="39"/>
      <c r="M108" s="39"/>
      <c r="N108" s="39"/>
      <c r="O108" s="39"/>
      <c r="P108" s="39"/>
      <c r="Q108" s="39"/>
      <c r="R108" s="39"/>
      <c r="S108" s="39"/>
      <c r="T108" s="39"/>
      <c r="U108" s="39"/>
      <c r="V108" s="39"/>
      <c r="W108" s="39"/>
      <c r="X108" s="39"/>
      <c r="Y108" s="39"/>
      <c r="AA108" s="154" t="s">
        <v>546</v>
      </c>
      <c r="AB108" s="154" t="s">
        <v>485</v>
      </c>
      <c r="AC108" s="154">
        <f>IF(Enrollment!$F$80&lt;&gt;"",Enrollment!$F$80,"")</f>
        <v>664</v>
      </c>
      <c r="AD108" s="154" t="s">
        <v>331</v>
      </c>
      <c r="AE108" s="154" t="s">
        <v>487</v>
      </c>
      <c r="AF108" s="154" t="s">
        <v>174</v>
      </c>
      <c r="AG108" s="154" t="s">
        <v>334</v>
      </c>
      <c r="AH108" s="154" t="s">
        <v>174</v>
      </c>
      <c r="AI108" s="154" t="s">
        <v>490</v>
      </c>
      <c r="AJ108" s="154" t="s">
        <v>174</v>
      </c>
      <c r="AK108" s="154" t="s">
        <v>174</v>
      </c>
      <c r="AL108" s="154" t="s">
        <v>338</v>
      </c>
    </row>
    <row r="109" spans="1:38" ht="63.75" customHeight="1">
      <c r="A109" s="51" t="s">
        <v>547</v>
      </c>
      <c r="B109" s="48" t="s">
        <v>548</v>
      </c>
      <c r="C109" s="54">
        <v>396</v>
      </c>
      <c r="D109" s="54">
        <v>100</v>
      </c>
      <c r="E109" s="54">
        <v>417</v>
      </c>
      <c r="F109" s="54">
        <f>SUM($C$109:$E$109)</f>
        <v>913</v>
      </c>
      <c r="G109" s="39"/>
      <c r="H109" s="39"/>
      <c r="I109" s="39"/>
      <c r="J109" s="39"/>
      <c r="K109" s="39"/>
      <c r="L109" s="39"/>
      <c r="M109" s="39"/>
      <c r="N109" s="39"/>
      <c r="O109" s="39"/>
      <c r="P109" s="39"/>
      <c r="Q109" s="39"/>
      <c r="R109" s="39"/>
      <c r="S109" s="39"/>
      <c r="T109" s="39"/>
      <c r="U109" s="39"/>
      <c r="V109" s="39"/>
      <c r="W109" s="39"/>
      <c r="X109" s="39"/>
      <c r="Y109" s="39"/>
      <c r="AA109" s="154" t="s">
        <v>549</v>
      </c>
      <c r="AB109" s="154" t="s">
        <v>488</v>
      </c>
      <c r="AC109" s="154">
        <f>IF(Enrollment!$F$81&lt;&gt;"",Enrollment!$F$81,"")</f>
        <v>40366</v>
      </c>
      <c r="AD109" s="154" t="s">
        <v>331</v>
      </c>
      <c r="AE109" s="154" t="s">
        <v>487</v>
      </c>
      <c r="AF109" s="154" t="s">
        <v>174</v>
      </c>
      <c r="AG109" s="154" t="s">
        <v>334</v>
      </c>
      <c r="AH109" s="154" t="s">
        <v>174</v>
      </c>
      <c r="AI109" s="154" t="s">
        <v>490</v>
      </c>
      <c r="AJ109" s="154" t="s">
        <v>174</v>
      </c>
      <c r="AK109" s="154" t="s">
        <v>174</v>
      </c>
      <c r="AL109" s="154" t="s">
        <v>338</v>
      </c>
    </row>
    <row r="110" spans="1:38" ht="68.25" customHeight="1">
      <c r="A110" s="51" t="s">
        <v>550</v>
      </c>
      <c r="B110" s="48" t="s">
        <v>551</v>
      </c>
      <c r="C110" s="54">
        <v>125</v>
      </c>
      <c r="D110" s="54">
        <v>34</v>
      </c>
      <c r="E110" s="54">
        <v>148</v>
      </c>
      <c r="F110" s="54">
        <f>SUM($C$110:$E$110)</f>
        <v>307</v>
      </c>
      <c r="G110" s="39"/>
      <c r="H110" s="39"/>
      <c r="I110" s="39"/>
      <c r="J110" s="39"/>
      <c r="K110" s="39"/>
      <c r="L110" s="39"/>
      <c r="M110" s="39"/>
      <c r="N110" s="39"/>
      <c r="O110" s="39"/>
      <c r="P110" s="39"/>
      <c r="Q110" s="39"/>
      <c r="R110" s="39"/>
      <c r="S110" s="39"/>
      <c r="T110" s="39"/>
      <c r="U110" s="39"/>
      <c r="V110" s="39"/>
      <c r="W110" s="39"/>
      <c r="X110" s="39"/>
      <c r="Y110" s="39"/>
      <c r="AA110" s="154" t="s">
        <v>552</v>
      </c>
      <c r="AB110" s="154" t="s">
        <v>497</v>
      </c>
      <c r="AC110" s="154" t="str">
        <f>IF(Enrollment!$C$85&lt;&gt;"",Enrollment!$C$85,"")</f>
        <v/>
      </c>
      <c r="AD110" s="154" t="s">
        <v>331</v>
      </c>
      <c r="AE110" s="154" t="s">
        <v>492</v>
      </c>
      <c r="AF110" s="154" t="s">
        <v>174</v>
      </c>
      <c r="AG110" s="154" t="s">
        <v>174</v>
      </c>
      <c r="AH110" s="154" t="s">
        <v>174</v>
      </c>
      <c r="AI110" s="154" t="s">
        <v>174</v>
      </c>
      <c r="AJ110" s="154" t="s">
        <v>174</v>
      </c>
      <c r="AK110" s="154" t="s">
        <v>174</v>
      </c>
      <c r="AL110" s="154" t="s">
        <v>338</v>
      </c>
    </row>
    <row r="111" spans="1:38" ht="36" customHeight="1">
      <c r="A111" s="51" t="s">
        <v>553</v>
      </c>
      <c r="B111" s="48" t="s">
        <v>554</v>
      </c>
      <c r="C111" s="54">
        <f>SUM(C108:C110)</f>
        <v>1435</v>
      </c>
      <c r="D111" s="54">
        <f>SUM(D108:D110)</f>
        <v>381</v>
      </c>
      <c r="E111" s="54">
        <f>SUM(E108:E110)</f>
        <v>1717</v>
      </c>
      <c r="F111" s="54">
        <f>SUM($C$108:$E$110)</f>
        <v>3533</v>
      </c>
      <c r="G111" s="39"/>
      <c r="H111" s="39"/>
      <c r="I111" s="39"/>
      <c r="J111" s="39"/>
      <c r="K111" s="39"/>
      <c r="L111" s="39"/>
      <c r="M111" s="39"/>
      <c r="N111" s="39"/>
      <c r="O111" s="39"/>
      <c r="P111" s="39"/>
      <c r="Q111" s="39"/>
      <c r="R111" s="39"/>
      <c r="S111" s="39"/>
      <c r="T111" s="39"/>
      <c r="U111" s="39"/>
      <c r="V111" s="39"/>
      <c r="W111" s="39"/>
      <c r="X111" s="39"/>
      <c r="Y111" s="39"/>
      <c r="AA111" s="154" t="s">
        <v>555</v>
      </c>
      <c r="AB111" s="154" t="s">
        <v>499</v>
      </c>
      <c r="AC111" s="154" t="str">
        <f>IF(Enrollment!$C$86&lt;&gt;"",Enrollment!$C$86,"")</f>
        <v/>
      </c>
      <c r="AD111" s="154" t="s">
        <v>331</v>
      </c>
      <c r="AE111" s="154" t="s">
        <v>492</v>
      </c>
      <c r="AF111" s="154" t="s">
        <v>174</v>
      </c>
      <c r="AG111" s="154" t="s">
        <v>174</v>
      </c>
      <c r="AH111" s="154" t="s">
        <v>174</v>
      </c>
      <c r="AI111" s="154" t="s">
        <v>174</v>
      </c>
      <c r="AJ111" s="154" t="s">
        <v>174</v>
      </c>
      <c r="AK111" s="154" t="s">
        <v>174</v>
      </c>
      <c r="AL111" s="154" t="s">
        <v>338</v>
      </c>
    </row>
    <row r="112" spans="1:38" ht="43.5" customHeight="1">
      <c r="A112" s="51" t="s">
        <v>556</v>
      </c>
      <c r="B112" s="48" t="s">
        <v>557</v>
      </c>
      <c r="C112" s="79">
        <f>$C$111/$C$107</f>
        <v>0.63523683045595392</v>
      </c>
      <c r="D112" s="79">
        <f>$D$111/$D$107</f>
        <v>0.62975206611570245</v>
      </c>
      <c r="E112" s="79">
        <f>$E$111/$E$107</f>
        <v>0.68243243243243246</v>
      </c>
      <c r="F112" s="79">
        <f>$F$111/$F$107</f>
        <v>0.65669144981412642</v>
      </c>
      <c r="G112" s="39"/>
      <c r="H112" s="39"/>
      <c r="I112" s="39"/>
      <c r="J112" s="39"/>
      <c r="K112" s="39"/>
      <c r="L112" s="39"/>
      <c r="M112" s="39"/>
      <c r="N112" s="39"/>
      <c r="O112" s="39"/>
      <c r="P112" s="39"/>
      <c r="Q112" s="39"/>
      <c r="R112" s="39"/>
      <c r="S112" s="39"/>
      <c r="T112" s="39"/>
      <c r="U112" s="39"/>
      <c r="V112" s="39"/>
      <c r="W112" s="39"/>
      <c r="X112" s="39"/>
      <c r="Y112" s="39"/>
      <c r="AA112" s="154" t="s">
        <v>558</v>
      </c>
      <c r="AB112" s="154" t="s">
        <v>501</v>
      </c>
      <c r="AC112" s="154">
        <f>IF(Enrollment!$C$87&lt;&gt;"",Enrollment!$C$87,"")</f>
        <v>8723</v>
      </c>
      <c r="AD112" s="154" t="s">
        <v>331</v>
      </c>
      <c r="AE112" s="154" t="s">
        <v>492</v>
      </c>
      <c r="AF112" s="154" t="s">
        <v>174</v>
      </c>
      <c r="AG112" s="154" t="s">
        <v>174</v>
      </c>
      <c r="AH112" s="154" t="s">
        <v>174</v>
      </c>
      <c r="AI112" s="154" t="s">
        <v>174</v>
      </c>
      <c r="AJ112" s="154" t="s">
        <v>174</v>
      </c>
      <c r="AK112" s="154" t="s">
        <v>174</v>
      </c>
      <c r="AL112" s="154" t="s">
        <v>338</v>
      </c>
    </row>
    <row r="113" spans="1:38" ht="21" customHeight="1">
      <c r="A113" s="51"/>
      <c r="B113" s="4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AA113" s="154" t="s">
        <v>559</v>
      </c>
      <c r="AB113" s="154" t="s">
        <v>503</v>
      </c>
      <c r="AC113" s="154" t="str">
        <f>IF(Enrollment!$C$88&lt;&gt;"",Enrollment!$C$88,"")</f>
        <v/>
      </c>
      <c r="AD113" s="154" t="s">
        <v>331</v>
      </c>
      <c r="AE113" s="154" t="s">
        <v>492</v>
      </c>
      <c r="AF113" s="154" t="s">
        <v>174</v>
      </c>
      <c r="AG113" s="154" t="s">
        <v>174</v>
      </c>
      <c r="AH113" s="154" t="s">
        <v>174</v>
      </c>
      <c r="AI113" s="154" t="s">
        <v>174</v>
      </c>
      <c r="AJ113" s="154" t="s">
        <v>174</v>
      </c>
      <c r="AK113" s="154" t="s">
        <v>174</v>
      </c>
      <c r="AL113" s="154" t="s">
        <v>338</v>
      </c>
    </row>
    <row r="114" spans="1:38" ht="18.75" customHeight="1">
      <c r="A114" s="38"/>
      <c r="B114" s="395" t="s">
        <v>560</v>
      </c>
      <c r="C114" s="390"/>
      <c r="D114" s="390"/>
      <c r="E114" s="390"/>
      <c r="F114" s="390"/>
      <c r="G114" s="50"/>
      <c r="H114" s="50"/>
      <c r="I114" s="39"/>
      <c r="J114" s="39"/>
      <c r="K114" s="39"/>
      <c r="L114" s="39"/>
      <c r="M114" s="39"/>
      <c r="N114" s="39"/>
      <c r="O114" s="39"/>
      <c r="P114" s="39"/>
      <c r="Q114" s="39"/>
      <c r="R114" s="39"/>
      <c r="S114" s="39"/>
      <c r="T114" s="39"/>
      <c r="U114" s="39"/>
      <c r="V114" s="39"/>
      <c r="W114" s="39"/>
      <c r="X114" s="39"/>
      <c r="Y114" s="39"/>
      <c r="AA114" s="154" t="s">
        <v>561</v>
      </c>
      <c r="AB114" s="154" t="s">
        <v>505</v>
      </c>
      <c r="AC114" s="154">
        <f>IF(Enrollment!$C$89&lt;&gt;"",Enrollment!$C$89,"")</f>
        <v>2285</v>
      </c>
      <c r="AD114" s="154" t="s">
        <v>331</v>
      </c>
      <c r="AE114" s="154" t="s">
        <v>492</v>
      </c>
      <c r="AF114" s="154" t="s">
        <v>174</v>
      </c>
      <c r="AG114" s="154" t="s">
        <v>174</v>
      </c>
      <c r="AH114" s="154" t="s">
        <v>174</v>
      </c>
      <c r="AI114" s="154" t="s">
        <v>174</v>
      </c>
      <c r="AJ114" s="154" t="s">
        <v>174</v>
      </c>
      <c r="AK114" s="154" t="s">
        <v>174</v>
      </c>
      <c r="AL114" s="154" t="s">
        <v>338</v>
      </c>
    </row>
    <row r="115" spans="1:38" ht="54.75" customHeight="1">
      <c r="A115" s="38"/>
      <c r="B115" s="396"/>
      <c r="C115" s="388" t="s">
        <v>530</v>
      </c>
      <c r="D115" s="388" t="s">
        <v>531</v>
      </c>
      <c r="E115" s="388" t="s">
        <v>532</v>
      </c>
      <c r="F115" s="388" t="s">
        <v>2559</v>
      </c>
      <c r="G115" s="39"/>
      <c r="H115" s="39"/>
      <c r="I115" s="39"/>
      <c r="J115" s="39"/>
      <c r="K115" s="39"/>
      <c r="L115" s="39"/>
      <c r="M115" s="39"/>
      <c r="N115" s="39"/>
      <c r="O115" s="39"/>
      <c r="P115" s="39"/>
      <c r="Q115" s="39"/>
      <c r="R115" s="39"/>
      <c r="S115" s="39"/>
      <c r="T115" s="39"/>
      <c r="U115" s="39"/>
      <c r="V115" s="39"/>
      <c r="W115" s="39"/>
      <c r="X115" s="39"/>
      <c r="Y115" s="39"/>
      <c r="AA115" s="154" t="s">
        <v>562</v>
      </c>
      <c r="AB115" s="154" t="s">
        <v>507</v>
      </c>
      <c r="AC115" s="154" t="str">
        <f>IF(Enrollment!$C$90&lt;&gt;"",Enrollment!$C$90,"")</f>
        <v/>
      </c>
      <c r="AD115" s="154" t="s">
        <v>331</v>
      </c>
      <c r="AE115" s="154" t="s">
        <v>492</v>
      </c>
      <c r="AF115" s="154" t="s">
        <v>174</v>
      </c>
      <c r="AG115" s="154" t="s">
        <v>174</v>
      </c>
      <c r="AH115" s="154" t="s">
        <v>174</v>
      </c>
      <c r="AI115" s="154" t="s">
        <v>174</v>
      </c>
      <c r="AJ115" s="154" t="s">
        <v>174</v>
      </c>
      <c r="AK115" s="154" t="s">
        <v>174</v>
      </c>
      <c r="AL115" s="154" t="s">
        <v>338</v>
      </c>
    </row>
    <row r="116" spans="1:38" ht="25.5" customHeight="1">
      <c r="A116" s="38"/>
      <c r="B116" s="387"/>
      <c r="C116" s="387"/>
      <c r="D116" s="387"/>
      <c r="E116" s="387"/>
      <c r="F116" s="387"/>
      <c r="G116" s="39"/>
      <c r="H116" s="39"/>
      <c r="I116" s="39"/>
      <c r="J116" s="39"/>
      <c r="K116" s="39"/>
      <c r="L116" s="39"/>
      <c r="M116" s="39"/>
      <c r="N116" s="39"/>
      <c r="O116" s="39"/>
      <c r="P116" s="39"/>
      <c r="Q116" s="39"/>
      <c r="R116" s="39"/>
      <c r="S116" s="39"/>
      <c r="T116" s="39"/>
      <c r="U116" s="39"/>
      <c r="V116" s="39"/>
      <c r="W116" s="39"/>
      <c r="X116" s="39"/>
      <c r="Y116" s="39"/>
      <c r="AA116" s="154" t="s">
        <v>563</v>
      </c>
      <c r="AB116" s="154" t="s">
        <v>509</v>
      </c>
      <c r="AC116" s="154">
        <f>IF(Enrollment!$C$91&lt;&gt;"",Enrollment!$C$91,"")</f>
        <v>345</v>
      </c>
      <c r="AD116" s="154" t="s">
        <v>331</v>
      </c>
      <c r="AE116" s="154" t="s">
        <v>492</v>
      </c>
      <c r="AF116" s="154" t="s">
        <v>174</v>
      </c>
      <c r="AG116" s="154" t="s">
        <v>174</v>
      </c>
      <c r="AH116" s="154" t="s">
        <v>174</v>
      </c>
      <c r="AI116" s="154" t="s">
        <v>174</v>
      </c>
      <c r="AJ116" s="154" t="s">
        <v>174</v>
      </c>
      <c r="AK116" s="154" t="s">
        <v>174</v>
      </c>
      <c r="AL116" s="154" t="s">
        <v>338</v>
      </c>
    </row>
    <row r="117" spans="1:38" ht="54.75" customHeight="1">
      <c r="A117" s="51" t="s">
        <v>535</v>
      </c>
      <c r="B117" s="52" t="s">
        <v>564</v>
      </c>
      <c r="C117" s="54">
        <v>1961</v>
      </c>
      <c r="D117" s="54">
        <v>570</v>
      </c>
      <c r="E117" s="54">
        <v>2388</v>
      </c>
      <c r="F117" s="54">
        <f>SUM($C$117:$E$117)</f>
        <v>4919</v>
      </c>
      <c r="G117" s="39"/>
      <c r="H117" s="39"/>
      <c r="I117" s="39"/>
      <c r="J117" s="39"/>
      <c r="K117" s="39"/>
      <c r="L117" s="39"/>
      <c r="M117" s="39"/>
      <c r="N117" s="39"/>
      <c r="O117" s="39"/>
      <c r="P117" s="39"/>
      <c r="Q117" s="39"/>
      <c r="R117" s="39"/>
      <c r="S117" s="39"/>
      <c r="T117" s="39"/>
      <c r="U117" s="39"/>
      <c r="V117" s="39"/>
      <c r="W117" s="39"/>
      <c r="X117" s="39"/>
      <c r="Y117" s="39"/>
      <c r="AA117" s="154" t="s">
        <v>565</v>
      </c>
      <c r="AB117" s="154" t="s">
        <v>511</v>
      </c>
      <c r="AC117" s="154">
        <f>IF(Enrollment!$C$92&lt;&gt;"",Enrollment!$C$92,"")</f>
        <v>477</v>
      </c>
      <c r="AD117" s="154" t="s">
        <v>331</v>
      </c>
      <c r="AE117" s="154" t="s">
        <v>492</v>
      </c>
      <c r="AF117" s="154" t="s">
        <v>174</v>
      </c>
      <c r="AG117" s="154" t="s">
        <v>174</v>
      </c>
      <c r="AH117" s="154" t="s">
        <v>174</v>
      </c>
      <c r="AI117" s="154" t="s">
        <v>174</v>
      </c>
      <c r="AJ117" s="154" t="s">
        <v>174</v>
      </c>
      <c r="AK117" s="154" t="s">
        <v>174</v>
      </c>
      <c r="AL117" s="154" t="s">
        <v>338</v>
      </c>
    </row>
    <row r="118" spans="1:38" ht="120" customHeight="1">
      <c r="A118" s="51" t="s">
        <v>538</v>
      </c>
      <c r="B118" s="55" t="s">
        <v>566</v>
      </c>
      <c r="C118" s="54"/>
      <c r="D118" s="54">
        <v>1</v>
      </c>
      <c r="E118" s="54"/>
      <c r="F118" s="54">
        <f>SUM($C$118:$E$118)</f>
        <v>1</v>
      </c>
      <c r="G118" s="39"/>
      <c r="H118" s="39"/>
      <c r="I118" s="39"/>
      <c r="J118" s="39"/>
      <c r="K118" s="39"/>
      <c r="L118" s="39"/>
      <c r="M118" s="39"/>
      <c r="N118" s="39"/>
      <c r="O118" s="39"/>
      <c r="P118" s="39"/>
      <c r="Q118" s="39"/>
      <c r="R118" s="39"/>
      <c r="S118" s="39"/>
      <c r="T118" s="39"/>
      <c r="U118" s="39"/>
      <c r="V118" s="39"/>
      <c r="W118" s="39"/>
      <c r="X118" s="39"/>
      <c r="Y118" s="39"/>
      <c r="AA118" s="154" t="s">
        <v>567</v>
      </c>
      <c r="AB118" s="154" t="s">
        <v>513</v>
      </c>
      <c r="AC118" s="154" t="str">
        <f>IF(Enrollment!$C$93&lt;&gt;"",Enrollment!$C$93,"")</f>
        <v/>
      </c>
      <c r="AD118" s="154" t="s">
        <v>331</v>
      </c>
      <c r="AE118" s="154" t="s">
        <v>492</v>
      </c>
      <c r="AF118" s="154" t="s">
        <v>174</v>
      </c>
      <c r="AG118" s="154" t="s">
        <v>174</v>
      </c>
      <c r="AH118" s="154" t="s">
        <v>174</v>
      </c>
      <c r="AI118" s="154" t="s">
        <v>174</v>
      </c>
      <c r="AJ118" s="154" t="s">
        <v>174</v>
      </c>
      <c r="AK118" s="154" t="s">
        <v>174</v>
      </c>
      <c r="AL118" s="154" t="s">
        <v>338</v>
      </c>
    </row>
    <row r="119" spans="1:38" ht="34.5" customHeight="1">
      <c r="A119" s="51" t="s">
        <v>541</v>
      </c>
      <c r="B119" s="52" t="s">
        <v>568</v>
      </c>
      <c r="C119" s="54">
        <f>($C$117-$C$118)</f>
        <v>1961</v>
      </c>
      <c r="D119" s="54">
        <f>($D$117-$D$118)</f>
        <v>569</v>
      </c>
      <c r="E119" s="54">
        <f>($E$117-$E$118)</f>
        <v>2388</v>
      </c>
      <c r="F119" s="54">
        <f>SUM($C$119:$E$119)</f>
        <v>4918</v>
      </c>
      <c r="G119" s="39"/>
      <c r="H119" s="39"/>
      <c r="I119" s="39"/>
      <c r="J119" s="39"/>
      <c r="K119" s="39"/>
      <c r="L119" s="39"/>
      <c r="M119" s="39"/>
      <c r="N119" s="39"/>
      <c r="O119" s="39"/>
      <c r="P119" s="39"/>
      <c r="Q119" s="39"/>
      <c r="R119" s="39"/>
      <c r="S119" s="39"/>
      <c r="T119" s="39"/>
      <c r="U119" s="39"/>
      <c r="V119" s="39"/>
      <c r="W119" s="39"/>
      <c r="X119" s="39"/>
      <c r="Y119" s="39"/>
      <c r="AA119" s="154" t="s">
        <v>569</v>
      </c>
      <c r="AB119" s="154" t="s">
        <v>530</v>
      </c>
      <c r="AC119" s="154">
        <f>IF(Enrollment!$C$105&lt;&gt;"",Enrollment!$C$105,"")</f>
        <v>2260</v>
      </c>
      <c r="AD119" s="154" t="s">
        <v>331</v>
      </c>
      <c r="AE119" s="154" t="s">
        <v>570</v>
      </c>
      <c r="AF119" s="154" t="s">
        <v>571</v>
      </c>
      <c r="AG119" s="154" t="s">
        <v>572</v>
      </c>
      <c r="AH119" s="154" t="s">
        <v>573</v>
      </c>
      <c r="AI119" s="154" t="s">
        <v>174</v>
      </c>
      <c r="AJ119" s="154" t="s">
        <v>174</v>
      </c>
      <c r="AK119" s="154" t="s">
        <v>174</v>
      </c>
      <c r="AL119" s="154" t="s">
        <v>338</v>
      </c>
    </row>
    <row r="120" spans="1:38" ht="52.5" customHeight="1">
      <c r="A120" s="51" t="s">
        <v>544</v>
      </c>
      <c r="B120" s="52" t="s">
        <v>574</v>
      </c>
      <c r="C120" s="54">
        <v>807</v>
      </c>
      <c r="D120" s="54">
        <v>216</v>
      </c>
      <c r="E120" s="54">
        <v>1083</v>
      </c>
      <c r="F120" s="54">
        <f>SUM($C$120:$E$120)</f>
        <v>2106</v>
      </c>
      <c r="G120" s="39"/>
      <c r="H120" s="39"/>
      <c r="I120" s="39"/>
      <c r="J120" s="39"/>
      <c r="K120" s="39"/>
      <c r="L120" s="39"/>
      <c r="M120" s="39"/>
      <c r="N120" s="39"/>
      <c r="O120" s="39"/>
      <c r="P120" s="39"/>
      <c r="Q120" s="39"/>
      <c r="R120" s="39"/>
      <c r="S120" s="39"/>
      <c r="T120" s="39"/>
      <c r="U120" s="39"/>
      <c r="V120" s="39"/>
      <c r="W120" s="39"/>
      <c r="X120" s="39"/>
      <c r="Y120" s="39"/>
      <c r="AA120" s="154" t="s">
        <v>575</v>
      </c>
      <c r="AB120" s="154" t="s">
        <v>531</v>
      </c>
      <c r="AC120" s="154">
        <f>IF(Enrollment!$D$105&lt;&gt;"",Enrollment!$D$105,"")</f>
        <v>605</v>
      </c>
      <c r="AD120" s="154" t="s">
        <v>331</v>
      </c>
      <c r="AE120" s="154" t="s">
        <v>570</v>
      </c>
      <c r="AF120" s="154" t="s">
        <v>571</v>
      </c>
      <c r="AG120" s="154" t="s">
        <v>572</v>
      </c>
      <c r="AH120" s="154" t="s">
        <v>573</v>
      </c>
      <c r="AI120" s="154" t="s">
        <v>174</v>
      </c>
      <c r="AJ120" s="154" t="s">
        <v>174</v>
      </c>
      <c r="AK120" s="154" t="s">
        <v>174</v>
      </c>
      <c r="AL120" s="154" t="s">
        <v>338</v>
      </c>
    </row>
    <row r="121" spans="1:38" ht="68.25" customHeight="1">
      <c r="A121" s="51" t="s">
        <v>547</v>
      </c>
      <c r="B121" s="52" t="s">
        <v>576</v>
      </c>
      <c r="C121" s="54">
        <v>313</v>
      </c>
      <c r="D121" s="54">
        <v>89</v>
      </c>
      <c r="E121" s="54">
        <v>380</v>
      </c>
      <c r="F121" s="54">
        <f>SUM($C$121:$E$121)</f>
        <v>782</v>
      </c>
      <c r="G121" s="39"/>
      <c r="H121" s="39"/>
      <c r="I121" s="39"/>
      <c r="J121" s="39"/>
      <c r="K121" s="39"/>
      <c r="L121" s="39"/>
      <c r="M121" s="39"/>
      <c r="N121" s="39"/>
      <c r="O121" s="39"/>
      <c r="P121" s="39"/>
      <c r="Q121" s="39"/>
      <c r="R121" s="39"/>
      <c r="S121" s="39"/>
      <c r="T121" s="39"/>
      <c r="U121" s="39"/>
      <c r="V121" s="39"/>
      <c r="W121" s="39"/>
      <c r="X121" s="39"/>
      <c r="Y121" s="39"/>
      <c r="AA121" s="154" t="s">
        <v>577</v>
      </c>
      <c r="AB121" s="154" t="s">
        <v>532</v>
      </c>
      <c r="AC121" s="154">
        <f>IF(Enrollment!$E$105&lt;&gt;"",Enrollment!$E$105,"")</f>
        <v>2517</v>
      </c>
      <c r="AD121" s="154" t="s">
        <v>331</v>
      </c>
      <c r="AE121" s="154" t="s">
        <v>570</v>
      </c>
      <c r="AF121" s="154" t="s">
        <v>571</v>
      </c>
      <c r="AG121" s="154" t="s">
        <v>572</v>
      </c>
      <c r="AH121" s="154" t="s">
        <v>573</v>
      </c>
      <c r="AI121" s="154" t="s">
        <v>174</v>
      </c>
      <c r="AJ121" s="154" t="s">
        <v>174</v>
      </c>
      <c r="AK121" s="154" t="s">
        <v>174</v>
      </c>
      <c r="AL121" s="154" t="s">
        <v>338</v>
      </c>
    </row>
    <row r="122" spans="1:38" ht="65.25" customHeight="1">
      <c r="A122" s="51" t="s">
        <v>550</v>
      </c>
      <c r="B122" s="48" t="s">
        <v>578</v>
      </c>
      <c r="C122" s="54">
        <v>113</v>
      </c>
      <c r="D122" s="54">
        <v>24</v>
      </c>
      <c r="E122" s="54">
        <v>150</v>
      </c>
      <c r="F122" s="54">
        <f>SUM($C$122:$E$122)</f>
        <v>287</v>
      </c>
      <c r="G122" s="39"/>
      <c r="H122" s="39"/>
      <c r="I122" s="39"/>
      <c r="J122" s="39"/>
      <c r="K122" s="39"/>
      <c r="L122" s="39"/>
      <c r="M122" s="39"/>
      <c r="N122" s="39"/>
      <c r="O122" s="39"/>
      <c r="P122" s="39"/>
      <c r="Q122" s="39"/>
      <c r="R122" s="39"/>
      <c r="S122" s="39"/>
      <c r="T122" s="39"/>
      <c r="U122" s="39"/>
      <c r="V122" s="39"/>
      <c r="W122" s="39"/>
      <c r="X122" s="39"/>
      <c r="Y122" s="39"/>
      <c r="AA122" s="154" t="s">
        <v>579</v>
      </c>
      <c r="AB122" s="154" t="s">
        <v>580</v>
      </c>
      <c r="AC122" s="154">
        <f>IF(Enrollment!$F$105&lt;&gt;"",Enrollment!$F$105,"")</f>
        <v>5382</v>
      </c>
      <c r="AD122" s="154" t="s">
        <v>331</v>
      </c>
      <c r="AE122" s="154" t="s">
        <v>570</v>
      </c>
      <c r="AF122" s="154" t="s">
        <v>571</v>
      </c>
      <c r="AG122" s="154" t="s">
        <v>572</v>
      </c>
      <c r="AH122" s="154" t="s">
        <v>573</v>
      </c>
      <c r="AI122" s="154" t="s">
        <v>174</v>
      </c>
      <c r="AJ122" s="154" t="s">
        <v>174</v>
      </c>
      <c r="AK122" s="154" t="s">
        <v>174</v>
      </c>
      <c r="AL122" s="154" t="s">
        <v>338</v>
      </c>
    </row>
    <row r="123" spans="1:38" ht="31.5" customHeight="1">
      <c r="A123" s="51" t="s">
        <v>553</v>
      </c>
      <c r="B123" s="48" t="s">
        <v>554</v>
      </c>
      <c r="C123" s="54">
        <f>SUM(C120:C122)</f>
        <v>1233</v>
      </c>
      <c r="D123" s="54">
        <f t="shared" ref="D123:E123" si="0">SUM(D120:D122)</f>
        <v>329</v>
      </c>
      <c r="E123" s="54">
        <f t="shared" si="0"/>
        <v>1613</v>
      </c>
      <c r="F123" s="54">
        <f>SUM($C$123:$E$123)</f>
        <v>3175</v>
      </c>
      <c r="G123" s="39"/>
      <c r="H123" s="39"/>
      <c r="I123" s="39"/>
      <c r="J123" s="39"/>
      <c r="K123" s="39"/>
      <c r="L123" s="39"/>
      <c r="M123" s="39"/>
      <c r="N123" s="39"/>
      <c r="O123" s="39"/>
      <c r="P123" s="39"/>
      <c r="Q123" s="39"/>
      <c r="R123" s="39"/>
      <c r="S123" s="39"/>
      <c r="T123" s="39"/>
      <c r="U123" s="39"/>
      <c r="V123" s="39"/>
      <c r="W123" s="39"/>
      <c r="X123" s="39"/>
      <c r="Y123" s="39"/>
      <c r="AA123" s="154" t="s">
        <v>581</v>
      </c>
      <c r="AB123" s="154" t="s">
        <v>530</v>
      </c>
      <c r="AC123" s="154">
        <f>IF(Enrollment!$C$106&lt;&gt;"",Enrollment!$C$106,"")</f>
        <v>1</v>
      </c>
      <c r="AD123" s="154" t="s">
        <v>331</v>
      </c>
      <c r="AE123" s="154" t="s">
        <v>570</v>
      </c>
      <c r="AF123" s="154" t="s">
        <v>571</v>
      </c>
      <c r="AG123" s="154" t="s">
        <v>582</v>
      </c>
      <c r="AH123" s="154" t="s">
        <v>573</v>
      </c>
      <c r="AI123" s="154" t="s">
        <v>174</v>
      </c>
      <c r="AJ123" s="154" t="s">
        <v>174</v>
      </c>
      <c r="AK123" s="154" t="s">
        <v>174</v>
      </c>
      <c r="AL123" s="154" t="s">
        <v>338</v>
      </c>
    </row>
    <row r="124" spans="1:38" ht="37.5" customHeight="1">
      <c r="A124" s="51" t="s">
        <v>556</v>
      </c>
      <c r="B124" s="48" t="s">
        <v>583</v>
      </c>
      <c r="C124" s="79">
        <f>$C$123/$C$119</f>
        <v>0.62876083630800617</v>
      </c>
      <c r="D124" s="79">
        <f>$D$123/$D$119</f>
        <v>0.57820738137082606</v>
      </c>
      <c r="E124" s="79">
        <f>$E$123/$E$119</f>
        <v>0.67546063651591293</v>
      </c>
      <c r="F124" s="79">
        <f>$F$123/$F$119</f>
        <v>0.64558763725091506</v>
      </c>
      <c r="G124" s="39"/>
      <c r="H124" s="39"/>
      <c r="I124" s="39"/>
      <c r="J124" s="39"/>
      <c r="K124" s="39"/>
      <c r="L124" s="39"/>
      <c r="M124" s="39"/>
      <c r="N124" s="39"/>
      <c r="O124" s="39"/>
      <c r="P124" s="39"/>
      <c r="Q124" s="39"/>
      <c r="R124" s="39"/>
      <c r="S124" s="39"/>
      <c r="T124" s="39"/>
      <c r="U124" s="39"/>
      <c r="V124" s="39"/>
      <c r="W124" s="39"/>
      <c r="X124" s="39"/>
      <c r="Y124" s="39"/>
      <c r="AA124" s="154" t="s">
        <v>584</v>
      </c>
      <c r="AB124" s="154" t="s">
        <v>531</v>
      </c>
      <c r="AC124" s="154">
        <f>IF(Enrollment!$D$106&lt;&gt;"",Enrollment!$D$106,"")</f>
        <v>0</v>
      </c>
      <c r="AD124" s="154" t="s">
        <v>331</v>
      </c>
      <c r="AE124" s="154" t="s">
        <v>570</v>
      </c>
      <c r="AF124" s="154" t="s">
        <v>571</v>
      </c>
      <c r="AG124" s="154" t="s">
        <v>582</v>
      </c>
      <c r="AH124" s="154" t="s">
        <v>573</v>
      </c>
      <c r="AI124" s="154" t="s">
        <v>174</v>
      </c>
      <c r="AJ124" s="154" t="s">
        <v>174</v>
      </c>
      <c r="AK124" s="154" t="s">
        <v>174</v>
      </c>
      <c r="AL124" s="154" t="s">
        <v>338</v>
      </c>
    </row>
    <row r="125" spans="1:38" ht="21.75" customHeight="1">
      <c r="A125" s="38"/>
      <c r="B125" s="165" t="s">
        <v>585</v>
      </c>
      <c r="C125" s="23"/>
      <c r="D125" s="23"/>
      <c r="E125" s="23"/>
      <c r="F125" s="23"/>
      <c r="G125" s="157"/>
      <c r="H125" s="157"/>
      <c r="I125" s="23"/>
      <c r="J125" s="23"/>
      <c r="K125" s="23"/>
      <c r="L125" s="23"/>
      <c r="M125" s="23"/>
      <c r="N125" s="23"/>
      <c r="O125" s="23"/>
      <c r="P125" s="23"/>
      <c r="Q125" s="23"/>
      <c r="R125" s="23"/>
      <c r="S125" s="23"/>
      <c r="T125" s="23"/>
      <c r="U125" s="23"/>
      <c r="V125" s="23"/>
      <c r="W125" s="23"/>
      <c r="X125" s="23"/>
      <c r="Y125" s="23"/>
      <c r="AA125" s="154" t="s">
        <v>586</v>
      </c>
      <c r="AB125" s="154" t="s">
        <v>532</v>
      </c>
      <c r="AC125" s="154">
        <f>IF(Enrollment!$E$106&lt;&gt;"",Enrollment!$E$106,"")</f>
        <v>1</v>
      </c>
      <c r="AD125" s="154" t="s">
        <v>331</v>
      </c>
      <c r="AE125" s="154" t="s">
        <v>570</v>
      </c>
      <c r="AF125" s="154" t="s">
        <v>571</v>
      </c>
      <c r="AG125" s="154" t="s">
        <v>582</v>
      </c>
      <c r="AH125" s="154" t="s">
        <v>573</v>
      </c>
      <c r="AI125" s="154" t="s">
        <v>174</v>
      </c>
      <c r="AJ125" s="154" t="s">
        <v>174</v>
      </c>
      <c r="AK125" s="154" t="s">
        <v>174</v>
      </c>
      <c r="AL125" s="154" t="s">
        <v>338</v>
      </c>
    </row>
    <row r="126" spans="1:38" ht="32.25" customHeight="1">
      <c r="A126" s="38"/>
      <c r="B126" s="380" t="s">
        <v>587</v>
      </c>
      <c r="C126" s="376"/>
      <c r="D126" s="376"/>
      <c r="E126" s="376"/>
      <c r="F126" s="376"/>
      <c r="G126" s="376"/>
      <c r="H126" s="376"/>
      <c r="AA126" s="154" t="s">
        <v>588</v>
      </c>
      <c r="AB126" s="154" t="s">
        <v>580</v>
      </c>
      <c r="AC126" s="154">
        <f>IF(Enrollment!$F$106&lt;&gt;"",Enrollment!$F$106,"")</f>
        <v>2</v>
      </c>
      <c r="AD126" s="154" t="s">
        <v>331</v>
      </c>
      <c r="AE126" s="154" t="s">
        <v>570</v>
      </c>
      <c r="AF126" s="154" t="s">
        <v>571</v>
      </c>
      <c r="AG126" s="154" t="s">
        <v>582</v>
      </c>
      <c r="AH126" s="154" t="s">
        <v>573</v>
      </c>
      <c r="AI126" s="154" t="s">
        <v>174</v>
      </c>
      <c r="AJ126" s="154" t="s">
        <v>174</v>
      </c>
      <c r="AK126" s="154" t="s">
        <v>174</v>
      </c>
      <c r="AL126" s="154" t="s">
        <v>338</v>
      </c>
    </row>
    <row r="127" spans="1:38" ht="12.75" customHeight="1">
      <c r="A127" s="38"/>
      <c r="B127" s="397"/>
      <c r="C127" s="394"/>
      <c r="D127" s="394"/>
      <c r="E127" s="382"/>
      <c r="F127" s="81" t="s">
        <v>589</v>
      </c>
      <c r="G127" s="81" t="s">
        <v>590</v>
      </c>
      <c r="AA127" s="154" t="s">
        <v>591</v>
      </c>
      <c r="AB127" s="154" t="s">
        <v>530</v>
      </c>
      <c r="AC127" s="154">
        <f>IF(Enrollment!$C$107&lt;&gt;"",Enrollment!$C$107,"")</f>
        <v>2259</v>
      </c>
      <c r="AD127" s="154" t="s">
        <v>331</v>
      </c>
      <c r="AE127" s="154" t="s">
        <v>570</v>
      </c>
      <c r="AF127" s="154" t="s">
        <v>571</v>
      </c>
      <c r="AG127" s="154" t="s">
        <v>592</v>
      </c>
      <c r="AH127" s="154" t="s">
        <v>573</v>
      </c>
      <c r="AI127" s="154" t="s">
        <v>174</v>
      </c>
      <c r="AJ127" s="154" t="s">
        <v>174</v>
      </c>
      <c r="AK127" s="154" t="s">
        <v>174</v>
      </c>
      <c r="AL127" s="154" t="s">
        <v>338</v>
      </c>
    </row>
    <row r="128" spans="1:38" ht="23.25" customHeight="1">
      <c r="A128" s="71" t="s">
        <v>593</v>
      </c>
      <c r="B128" s="393" t="s">
        <v>594</v>
      </c>
      <c r="C128" s="394"/>
      <c r="D128" s="394"/>
      <c r="E128" s="394"/>
      <c r="F128" s="230"/>
      <c r="G128" s="217"/>
      <c r="H128" s="23"/>
      <c r="I128" s="23"/>
      <c r="J128" s="23"/>
      <c r="K128" s="23"/>
      <c r="L128" s="23"/>
      <c r="M128" s="23"/>
      <c r="N128" s="23"/>
      <c r="O128" s="23"/>
      <c r="P128" s="23"/>
      <c r="Q128" s="23"/>
      <c r="R128" s="23"/>
      <c r="S128" s="23"/>
      <c r="T128" s="23"/>
      <c r="U128" s="23"/>
      <c r="V128" s="23"/>
      <c r="W128" s="23"/>
      <c r="X128" s="23"/>
      <c r="Y128" s="23"/>
      <c r="AA128" s="154" t="s">
        <v>595</v>
      </c>
      <c r="AB128" s="154" t="s">
        <v>531</v>
      </c>
      <c r="AC128" s="154">
        <f>IF(Enrollment!$D$107&lt;&gt;"",Enrollment!$D$107,"")</f>
        <v>605</v>
      </c>
      <c r="AD128" s="154" t="s">
        <v>331</v>
      </c>
      <c r="AE128" s="154" t="s">
        <v>570</v>
      </c>
      <c r="AF128" s="154" t="s">
        <v>571</v>
      </c>
      <c r="AG128" s="154" t="s">
        <v>592</v>
      </c>
      <c r="AH128" s="154" t="s">
        <v>573</v>
      </c>
      <c r="AI128" s="154" t="s">
        <v>174</v>
      </c>
      <c r="AJ128" s="154" t="s">
        <v>174</v>
      </c>
      <c r="AK128" s="154" t="s">
        <v>174</v>
      </c>
      <c r="AL128" s="154" t="s">
        <v>338</v>
      </c>
    </row>
    <row r="129" spans="1:38" ht="94.5" customHeight="1">
      <c r="A129" s="71" t="s">
        <v>596</v>
      </c>
      <c r="B129" s="398" t="s">
        <v>597</v>
      </c>
      <c r="C129" s="394"/>
      <c r="D129" s="394"/>
      <c r="E129" s="394"/>
      <c r="F129" s="230"/>
      <c r="G129" s="217"/>
      <c r="H129" s="23"/>
      <c r="I129" s="23"/>
      <c r="J129" s="23"/>
      <c r="K129" s="23"/>
      <c r="L129" s="23"/>
      <c r="M129" s="23"/>
      <c r="N129" s="23"/>
      <c r="O129" s="23"/>
      <c r="P129" s="23"/>
      <c r="Q129" s="23"/>
      <c r="R129" s="23"/>
      <c r="S129" s="23"/>
      <c r="T129" s="23"/>
      <c r="U129" s="23"/>
      <c r="V129" s="23"/>
      <c r="W129" s="23"/>
      <c r="X129" s="23"/>
      <c r="Y129" s="23"/>
      <c r="AA129" s="154" t="s">
        <v>598</v>
      </c>
      <c r="AB129" s="154" t="s">
        <v>532</v>
      </c>
      <c r="AC129" s="154">
        <f>IF(Enrollment!$E$107&lt;&gt;"",Enrollment!$E$107,"")</f>
        <v>2516</v>
      </c>
      <c r="AD129" s="154" t="s">
        <v>331</v>
      </c>
      <c r="AE129" s="154" t="s">
        <v>570</v>
      </c>
      <c r="AF129" s="154" t="s">
        <v>571</v>
      </c>
      <c r="AG129" s="154" t="s">
        <v>592</v>
      </c>
      <c r="AH129" s="154" t="s">
        <v>573</v>
      </c>
      <c r="AI129" s="154" t="s">
        <v>174</v>
      </c>
      <c r="AJ129" s="154" t="s">
        <v>174</v>
      </c>
      <c r="AK129" s="154" t="s">
        <v>174</v>
      </c>
      <c r="AL129" s="154" t="s">
        <v>338</v>
      </c>
    </row>
    <row r="130" spans="1:38" ht="13.5" customHeight="1">
      <c r="A130" s="71" t="s">
        <v>599</v>
      </c>
      <c r="B130" s="393" t="s">
        <v>600</v>
      </c>
      <c r="C130" s="394"/>
      <c r="D130" s="394"/>
      <c r="E130" s="394"/>
      <c r="F130" s="217">
        <f>$F$128-$F$129</f>
        <v>0</v>
      </c>
      <c r="G130" s="217">
        <f>$G$128-$G$129</f>
        <v>0</v>
      </c>
      <c r="H130" s="23"/>
      <c r="I130" s="23"/>
      <c r="J130" s="23"/>
      <c r="K130" s="23"/>
      <c r="L130" s="23"/>
      <c r="M130" s="23"/>
      <c r="N130" s="23"/>
      <c r="O130" s="23"/>
      <c r="P130" s="23"/>
      <c r="Q130" s="23"/>
      <c r="R130" s="23"/>
      <c r="S130" s="23"/>
      <c r="T130" s="23"/>
      <c r="U130" s="23"/>
      <c r="V130" s="23"/>
      <c r="W130" s="23"/>
      <c r="X130" s="23"/>
      <c r="Y130" s="23"/>
      <c r="AA130" s="154" t="s">
        <v>601</v>
      </c>
      <c r="AB130" s="154" t="s">
        <v>580</v>
      </c>
      <c r="AC130" s="154">
        <f>IF(Enrollment!$F$107&lt;&gt;"",Enrollment!$F$107,"")</f>
        <v>5380</v>
      </c>
      <c r="AD130" s="154" t="s">
        <v>331</v>
      </c>
      <c r="AE130" s="154" t="s">
        <v>570</v>
      </c>
      <c r="AF130" s="154" t="s">
        <v>571</v>
      </c>
      <c r="AG130" s="154" t="s">
        <v>592</v>
      </c>
      <c r="AH130" s="154" t="s">
        <v>573</v>
      </c>
      <c r="AI130" s="154" t="s">
        <v>174</v>
      </c>
      <c r="AJ130" s="154" t="s">
        <v>174</v>
      </c>
      <c r="AK130" s="154" t="s">
        <v>174</v>
      </c>
      <c r="AL130" s="154" t="s">
        <v>338</v>
      </c>
    </row>
    <row r="131" spans="1:38" ht="16.5" customHeight="1">
      <c r="A131" s="71" t="s">
        <v>602</v>
      </c>
      <c r="B131" s="393" t="s">
        <v>603</v>
      </c>
      <c r="C131" s="394"/>
      <c r="D131" s="394"/>
      <c r="E131" s="394"/>
      <c r="F131" s="230"/>
      <c r="G131" s="217"/>
      <c r="H131" s="23"/>
      <c r="I131" s="23"/>
      <c r="J131" s="23"/>
      <c r="K131" s="23"/>
      <c r="L131" s="23"/>
      <c r="M131" s="23"/>
      <c r="N131" s="23"/>
      <c r="O131" s="23"/>
      <c r="P131" s="23"/>
      <c r="Q131" s="23"/>
      <c r="R131" s="23"/>
      <c r="S131" s="23"/>
      <c r="T131" s="23"/>
      <c r="U131" s="23"/>
      <c r="V131" s="23"/>
      <c r="W131" s="23"/>
      <c r="X131" s="23"/>
      <c r="Y131" s="23"/>
      <c r="AA131" s="154" t="s">
        <v>604</v>
      </c>
      <c r="AB131" s="154" t="s">
        <v>530</v>
      </c>
      <c r="AC131" s="154">
        <f>IF(Enrollment!$C$108&lt;&gt;"",Enrollment!$C$108,"")</f>
        <v>914</v>
      </c>
      <c r="AD131" s="154" t="s">
        <v>331</v>
      </c>
      <c r="AE131" s="154" t="s">
        <v>570</v>
      </c>
      <c r="AF131" s="154" t="s">
        <v>571</v>
      </c>
      <c r="AG131" s="154" t="s">
        <v>605</v>
      </c>
      <c r="AH131" s="154" t="s">
        <v>573</v>
      </c>
      <c r="AI131" s="154" t="s">
        <v>174</v>
      </c>
      <c r="AJ131" s="154" t="s">
        <v>174</v>
      </c>
      <c r="AK131" s="154" t="s">
        <v>174</v>
      </c>
      <c r="AL131" s="154" t="s">
        <v>338</v>
      </c>
    </row>
    <row r="132" spans="1:38" ht="27.75" customHeight="1">
      <c r="A132" s="71" t="s">
        <v>606</v>
      </c>
      <c r="B132" s="393" t="s">
        <v>607</v>
      </c>
      <c r="C132" s="394"/>
      <c r="D132" s="394"/>
      <c r="E132" s="394"/>
      <c r="F132" s="230"/>
      <c r="G132" s="217"/>
      <c r="H132" s="23"/>
      <c r="I132" s="23"/>
      <c r="J132" s="23"/>
      <c r="K132" s="23"/>
      <c r="L132" s="23"/>
      <c r="M132" s="23"/>
      <c r="N132" s="23"/>
      <c r="O132" s="23"/>
      <c r="P132" s="23"/>
      <c r="Q132" s="23"/>
      <c r="R132" s="23"/>
      <c r="S132" s="23"/>
      <c r="T132" s="23"/>
      <c r="U132" s="23"/>
      <c r="V132" s="23"/>
      <c r="W132" s="23"/>
      <c r="X132" s="23"/>
      <c r="Y132" s="23"/>
      <c r="AA132" s="154" t="s">
        <v>608</v>
      </c>
      <c r="AB132" s="154" t="s">
        <v>531</v>
      </c>
      <c r="AC132" s="154">
        <f>IF(Enrollment!$D$108&lt;&gt;"",Enrollment!$D$108,"")</f>
        <v>247</v>
      </c>
      <c r="AD132" s="154" t="s">
        <v>331</v>
      </c>
      <c r="AE132" s="154" t="s">
        <v>570</v>
      </c>
      <c r="AF132" s="154" t="s">
        <v>571</v>
      </c>
      <c r="AG132" s="154" t="s">
        <v>605</v>
      </c>
      <c r="AH132" s="154" t="s">
        <v>573</v>
      </c>
      <c r="AI132" s="154" t="s">
        <v>174</v>
      </c>
      <c r="AJ132" s="154" t="s">
        <v>174</v>
      </c>
      <c r="AK132" s="154" t="s">
        <v>174</v>
      </c>
      <c r="AL132" s="154" t="s">
        <v>338</v>
      </c>
    </row>
    <row r="133" spans="1:38" ht="13.5" customHeight="1">
      <c r="A133" s="71" t="s">
        <v>609</v>
      </c>
      <c r="B133" s="393" t="s">
        <v>610</v>
      </c>
      <c r="C133" s="394"/>
      <c r="D133" s="394"/>
      <c r="E133" s="394"/>
      <c r="F133" s="230"/>
      <c r="G133" s="217"/>
      <c r="H133" s="23"/>
      <c r="I133" s="23"/>
      <c r="J133" s="23"/>
      <c r="K133" s="23"/>
      <c r="L133" s="23"/>
      <c r="M133" s="23"/>
      <c r="N133" s="23"/>
      <c r="O133" s="23"/>
      <c r="P133" s="23"/>
      <c r="Q133" s="23"/>
      <c r="R133" s="23"/>
      <c r="S133" s="23"/>
      <c r="T133" s="23"/>
      <c r="U133" s="23"/>
      <c r="V133" s="23"/>
      <c r="W133" s="23"/>
      <c r="X133" s="23"/>
      <c r="Y133" s="23"/>
      <c r="AA133" s="154" t="s">
        <v>611</v>
      </c>
      <c r="AB133" s="154" t="s">
        <v>532</v>
      </c>
      <c r="AC133" s="154">
        <f>IF(Enrollment!$E$108&lt;&gt;"",Enrollment!$E$108,"")</f>
        <v>1152</v>
      </c>
      <c r="AD133" s="154" t="s">
        <v>331</v>
      </c>
      <c r="AE133" s="154" t="s">
        <v>570</v>
      </c>
      <c r="AF133" s="154" t="s">
        <v>571</v>
      </c>
      <c r="AG133" s="154" t="s">
        <v>605</v>
      </c>
      <c r="AH133" s="154" t="s">
        <v>573</v>
      </c>
      <c r="AI133" s="154" t="s">
        <v>174</v>
      </c>
      <c r="AJ133" s="154" t="s">
        <v>174</v>
      </c>
      <c r="AK133" s="154" t="s">
        <v>174</v>
      </c>
      <c r="AL133" s="154" t="s">
        <v>338</v>
      </c>
    </row>
    <row r="134" spans="1:38" ht="27" customHeight="1">
      <c r="A134" s="71" t="s">
        <v>612</v>
      </c>
      <c r="B134" s="393" t="s">
        <v>613</v>
      </c>
      <c r="C134" s="394"/>
      <c r="D134" s="394"/>
      <c r="E134" s="394"/>
      <c r="F134" s="230"/>
      <c r="G134" s="217"/>
      <c r="H134" s="23"/>
      <c r="I134" s="23"/>
      <c r="J134" s="23"/>
      <c r="K134" s="23"/>
      <c r="L134" s="23"/>
      <c r="M134" s="23"/>
      <c r="N134" s="23"/>
      <c r="O134" s="23"/>
      <c r="P134" s="23"/>
      <c r="Q134" s="23"/>
      <c r="R134" s="23"/>
      <c r="S134" s="23"/>
      <c r="T134" s="23"/>
      <c r="U134" s="23"/>
      <c r="V134" s="23"/>
      <c r="W134" s="23"/>
      <c r="X134" s="23"/>
      <c r="Y134" s="23"/>
      <c r="AA134" s="154" t="s">
        <v>614</v>
      </c>
      <c r="AB134" s="154" t="s">
        <v>580</v>
      </c>
      <c r="AC134" s="154">
        <f>IF(Enrollment!$F$108&lt;&gt;"",Enrollment!$F$108,"")</f>
        <v>2313</v>
      </c>
      <c r="AD134" s="154" t="s">
        <v>331</v>
      </c>
      <c r="AE134" s="154" t="s">
        <v>570</v>
      </c>
      <c r="AF134" s="154" t="s">
        <v>571</v>
      </c>
      <c r="AG134" s="154" t="s">
        <v>605</v>
      </c>
      <c r="AH134" s="154" t="s">
        <v>573</v>
      </c>
      <c r="AI134" s="154" t="s">
        <v>174</v>
      </c>
      <c r="AJ134" s="154" t="s">
        <v>174</v>
      </c>
      <c r="AK134" s="154" t="s">
        <v>174</v>
      </c>
      <c r="AL134" s="154" t="s">
        <v>338</v>
      </c>
    </row>
    <row r="135" spans="1:38" ht="12.75" customHeight="1">
      <c r="A135" s="71" t="s">
        <v>615</v>
      </c>
      <c r="B135" s="393" t="s">
        <v>616</v>
      </c>
      <c r="C135" s="394"/>
      <c r="D135" s="394"/>
      <c r="E135" s="394"/>
      <c r="F135" s="230"/>
      <c r="G135" s="217"/>
      <c r="H135" s="23"/>
      <c r="I135" s="23"/>
      <c r="J135" s="23"/>
      <c r="K135" s="23"/>
      <c r="L135" s="23"/>
      <c r="M135" s="23"/>
      <c r="N135" s="23"/>
      <c r="O135" s="23"/>
      <c r="P135" s="23"/>
      <c r="Q135" s="23"/>
      <c r="R135" s="23"/>
      <c r="S135" s="23"/>
      <c r="T135" s="23"/>
      <c r="U135" s="23"/>
      <c r="V135" s="23"/>
      <c r="W135" s="23"/>
      <c r="X135" s="23"/>
      <c r="Y135" s="23"/>
      <c r="AA135" s="154" t="s">
        <v>617</v>
      </c>
      <c r="AB135" s="154" t="s">
        <v>530</v>
      </c>
      <c r="AC135" s="154">
        <f>IF(Enrollment!$C$109&lt;&gt;"",Enrollment!$C$109,"")</f>
        <v>396</v>
      </c>
      <c r="AD135" s="154" t="s">
        <v>331</v>
      </c>
      <c r="AE135" s="154" t="s">
        <v>570</v>
      </c>
      <c r="AF135" s="154" t="s">
        <v>571</v>
      </c>
      <c r="AG135" s="154" t="s">
        <v>618</v>
      </c>
      <c r="AH135" s="154" t="s">
        <v>573</v>
      </c>
      <c r="AI135" s="154" t="s">
        <v>174</v>
      </c>
      <c r="AJ135" s="154" t="s">
        <v>174</v>
      </c>
      <c r="AK135" s="154" t="s">
        <v>174</v>
      </c>
      <c r="AL135" s="154" t="s">
        <v>338</v>
      </c>
    </row>
    <row r="136" spans="1:38" ht="12.75" customHeight="1">
      <c r="A136" s="71" t="s">
        <v>619</v>
      </c>
      <c r="B136" s="393" t="s">
        <v>620</v>
      </c>
      <c r="C136" s="394"/>
      <c r="D136" s="394"/>
      <c r="E136" s="394"/>
      <c r="F136" s="230"/>
      <c r="G136" s="217"/>
      <c r="H136" s="23"/>
      <c r="I136" s="23"/>
      <c r="J136" s="23"/>
      <c r="K136" s="23"/>
      <c r="L136" s="23"/>
      <c r="M136" s="23"/>
      <c r="N136" s="23"/>
      <c r="O136" s="23"/>
      <c r="P136" s="23"/>
      <c r="Q136" s="23"/>
      <c r="R136" s="23"/>
      <c r="S136" s="23"/>
      <c r="T136" s="23"/>
      <c r="U136" s="23"/>
      <c r="V136" s="23"/>
      <c r="W136" s="23"/>
      <c r="X136" s="23"/>
      <c r="Y136" s="23"/>
      <c r="AA136" s="154" t="s">
        <v>621</v>
      </c>
      <c r="AB136" s="154" t="s">
        <v>531</v>
      </c>
      <c r="AC136" s="154">
        <f>IF(Enrollment!$D$109&lt;&gt;"",Enrollment!$D$109,"")</f>
        <v>100</v>
      </c>
      <c r="AD136" s="154" t="s">
        <v>331</v>
      </c>
      <c r="AE136" s="154" t="s">
        <v>570</v>
      </c>
      <c r="AF136" s="154" t="s">
        <v>571</v>
      </c>
      <c r="AG136" s="154" t="s">
        <v>618</v>
      </c>
      <c r="AH136" s="154" t="s">
        <v>573</v>
      </c>
      <c r="AI136" s="154" t="s">
        <v>174</v>
      </c>
      <c r="AJ136" s="154" t="s">
        <v>174</v>
      </c>
      <c r="AK136" s="154" t="s">
        <v>174</v>
      </c>
      <c r="AL136" s="154" t="s">
        <v>338</v>
      </c>
    </row>
    <row r="137" spans="1:38" ht="12.75" customHeight="1">
      <c r="A137" s="71" t="s">
        <v>622</v>
      </c>
      <c r="B137" s="393" t="s">
        <v>623</v>
      </c>
      <c r="C137" s="394"/>
      <c r="D137" s="394"/>
      <c r="E137" s="394"/>
      <c r="F137" s="230"/>
      <c r="G137" s="217"/>
      <c r="H137" s="23"/>
      <c r="I137" s="23"/>
      <c r="J137" s="23"/>
      <c r="K137" s="23"/>
      <c r="L137" s="23"/>
      <c r="M137" s="23"/>
      <c r="N137" s="23"/>
      <c r="O137" s="23"/>
      <c r="P137" s="23"/>
      <c r="Q137" s="23"/>
      <c r="R137" s="23"/>
      <c r="S137" s="23"/>
      <c r="T137" s="23"/>
      <c r="U137" s="23"/>
      <c r="V137" s="23"/>
      <c r="W137" s="23"/>
      <c r="X137" s="23"/>
      <c r="Y137" s="23"/>
      <c r="AA137" s="154" t="s">
        <v>624</v>
      </c>
      <c r="AB137" s="154" t="s">
        <v>532</v>
      </c>
      <c r="AC137" s="154">
        <f>IF(Enrollment!$E$109&lt;&gt;"",Enrollment!$E$109,"")</f>
        <v>417</v>
      </c>
      <c r="AD137" s="154" t="s">
        <v>331</v>
      </c>
      <c r="AE137" s="154" t="s">
        <v>570</v>
      </c>
      <c r="AF137" s="154" t="s">
        <v>571</v>
      </c>
      <c r="AG137" s="154" t="s">
        <v>618</v>
      </c>
      <c r="AH137" s="154" t="s">
        <v>573</v>
      </c>
      <c r="AI137" s="154" t="s">
        <v>174</v>
      </c>
      <c r="AJ137" s="154" t="s">
        <v>174</v>
      </c>
      <c r="AK137" s="154" t="s">
        <v>174</v>
      </c>
      <c r="AL137" s="154" t="s">
        <v>338</v>
      </c>
    </row>
    <row r="138" spans="1:38" ht="16.5" customHeight="1">
      <c r="A138" s="71"/>
      <c r="B138" s="232"/>
      <c r="C138" s="36"/>
      <c r="D138" s="36"/>
      <c r="E138" s="36"/>
      <c r="F138" s="233"/>
      <c r="G138" s="157"/>
      <c r="H138" s="23"/>
      <c r="AA138" s="154" t="s">
        <v>626</v>
      </c>
      <c r="AB138" s="154" t="s">
        <v>580</v>
      </c>
      <c r="AC138" s="154">
        <f>IF(Enrollment!$F$109&lt;&gt;"",Enrollment!$F$109,"")</f>
        <v>913</v>
      </c>
      <c r="AD138" s="154" t="s">
        <v>331</v>
      </c>
      <c r="AE138" s="154" t="s">
        <v>570</v>
      </c>
      <c r="AF138" s="154" t="s">
        <v>571</v>
      </c>
      <c r="AG138" s="154" t="s">
        <v>618</v>
      </c>
      <c r="AH138" s="154" t="s">
        <v>573</v>
      </c>
      <c r="AI138" s="154" t="s">
        <v>174</v>
      </c>
      <c r="AJ138" s="154" t="s">
        <v>174</v>
      </c>
      <c r="AK138" s="154" t="s">
        <v>174</v>
      </c>
      <c r="AL138" s="154" t="s">
        <v>338</v>
      </c>
    </row>
    <row r="139" spans="1:38" ht="30.75" customHeight="1">
      <c r="A139" s="165" t="s">
        <v>625</v>
      </c>
      <c r="AA139" s="154" t="s">
        <v>628</v>
      </c>
      <c r="AB139" s="154" t="s">
        <v>530</v>
      </c>
      <c r="AC139" s="154">
        <f>IF(Enrollment!$C$110&lt;&gt;"",Enrollment!$C$110,"")</f>
        <v>125</v>
      </c>
      <c r="AD139" s="154" t="s">
        <v>331</v>
      </c>
      <c r="AE139" s="154" t="s">
        <v>570</v>
      </c>
      <c r="AF139" s="154" t="s">
        <v>571</v>
      </c>
      <c r="AG139" s="154" t="s">
        <v>629</v>
      </c>
      <c r="AH139" s="154" t="s">
        <v>573</v>
      </c>
      <c r="AI139" s="154" t="s">
        <v>174</v>
      </c>
      <c r="AJ139" s="154" t="s">
        <v>174</v>
      </c>
      <c r="AK139" s="154" t="s">
        <v>174</v>
      </c>
      <c r="AL139" s="154" t="s">
        <v>338</v>
      </c>
    </row>
    <row r="140" spans="1:38" ht="31.5" customHeight="1">
      <c r="A140" s="38"/>
      <c r="B140" s="380" t="s">
        <v>627</v>
      </c>
      <c r="C140" s="380"/>
      <c r="D140" s="380"/>
      <c r="E140" s="380"/>
      <c r="F140" s="380"/>
      <c r="G140" s="380"/>
      <c r="H140" s="380"/>
      <c r="AA140" s="154" t="s">
        <v>630</v>
      </c>
      <c r="AB140" s="154" t="s">
        <v>531</v>
      </c>
      <c r="AC140" s="154">
        <f>IF(Enrollment!$D$110&lt;&gt;"",Enrollment!$D$110,"")</f>
        <v>34</v>
      </c>
      <c r="AD140" s="154" t="s">
        <v>331</v>
      </c>
      <c r="AE140" s="154" t="s">
        <v>570</v>
      </c>
      <c r="AF140" s="154" t="s">
        <v>571</v>
      </c>
      <c r="AG140" s="154" t="s">
        <v>629</v>
      </c>
      <c r="AH140" s="154" t="s">
        <v>573</v>
      </c>
      <c r="AI140" s="154" t="s">
        <v>174</v>
      </c>
      <c r="AJ140" s="154" t="s">
        <v>174</v>
      </c>
      <c r="AK140" s="154" t="s">
        <v>174</v>
      </c>
      <c r="AL140" s="154" t="s">
        <v>338</v>
      </c>
    </row>
    <row r="141" spans="1:38" ht="21.95" customHeight="1">
      <c r="A141" s="38"/>
      <c r="B141" s="380" t="s">
        <v>2640</v>
      </c>
      <c r="C141" s="380"/>
      <c r="D141" s="380"/>
      <c r="E141" s="380"/>
      <c r="F141" s="380"/>
      <c r="G141" s="380"/>
      <c r="H141" s="380"/>
      <c r="AA141" s="154" t="s">
        <v>632</v>
      </c>
      <c r="AB141" s="154" t="s">
        <v>532</v>
      </c>
      <c r="AC141" s="154">
        <f>IF(Enrollment!$E$110&lt;&gt;"",Enrollment!$E$110,"")</f>
        <v>148</v>
      </c>
      <c r="AD141" s="154" t="s">
        <v>331</v>
      </c>
      <c r="AE141" s="154" t="s">
        <v>570</v>
      </c>
      <c r="AF141" s="154" t="s">
        <v>571</v>
      </c>
      <c r="AG141" s="154" t="s">
        <v>629</v>
      </c>
      <c r="AH141" s="154" t="s">
        <v>573</v>
      </c>
      <c r="AI141" s="154" t="s">
        <v>174</v>
      </c>
      <c r="AJ141" s="154" t="s">
        <v>174</v>
      </c>
      <c r="AK141" s="154" t="s">
        <v>174</v>
      </c>
      <c r="AL141" s="154" t="s">
        <v>338</v>
      </c>
    </row>
    <row r="142" spans="1:38" ht="80.45" customHeight="1">
      <c r="A142" s="38"/>
      <c r="B142" s="372" t="s">
        <v>631</v>
      </c>
      <c r="C142" s="372"/>
      <c r="D142" s="372"/>
      <c r="E142" s="372"/>
      <c r="F142" s="372"/>
      <c r="G142" s="372"/>
      <c r="AA142" s="154" t="s">
        <v>634</v>
      </c>
      <c r="AB142" s="154" t="s">
        <v>580</v>
      </c>
      <c r="AC142" s="154">
        <f>IF(Enrollment!$F$110&lt;&gt;"",Enrollment!$F$110,"")</f>
        <v>307</v>
      </c>
      <c r="AD142" s="154" t="s">
        <v>331</v>
      </c>
      <c r="AE142" s="154" t="s">
        <v>570</v>
      </c>
      <c r="AF142" s="154" t="s">
        <v>571</v>
      </c>
      <c r="AG142" s="154" t="s">
        <v>629</v>
      </c>
      <c r="AH142" s="154" t="s">
        <v>573</v>
      </c>
      <c r="AI142" s="154" t="s">
        <v>174</v>
      </c>
      <c r="AJ142" s="154" t="s">
        <v>174</v>
      </c>
      <c r="AK142" s="154" t="s">
        <v>174</v>
      </c>
      <c r="AL142" s="154" t="s">
        <v>338</v>
      </c>
    </row>
    <row r="143" spans="1:38" ht="32.450000000000003" customHeight="1">
      <c r="A143" s="71" t="s">
        <v>633</v>
      </c>
      <c r="B143" s="400" t="s">
        <v>2555</v>
      </c>
      <c r="C143" s="400"/>
      <c r="D143" s="400"/>
      <c r="E143" s="400"/>
      <c r="F143" s="401"/>
      <c r="G143" s="56">
        <v>5767</v>
      </c>
      <c r="AA143" s="154" t="s">
        <v>635</v>
      </c>
      <c r="AB143" s="154" t="s">
        <v>530</v>
      </c>
      <c r="AC143" s="154">
        <f>IF(Enrollment!$C$111&lt;&gt;"",Enrollment!$C$111,"")</f>
        <v>1435</v>
      </c>
      <c r="AD143" s="154" t="s">
        <v>331</v>
      </c>
      <c r="AE143" s="154" t="s">
        <v>570</v>
      </c>
      <c r="AF143" s="154" t="s">
        <v>571</v>
      </c>
      <c r="AG143" s="154" t="s">
        <v>636</v>
      </c>
      <c r="AH143" s="154" t="s">
        <v>573</v>
      </c>
      <c r="AI143" s="154" t="s">
        <v>174</v>
      </c>
      <c r="AJ143" s="154" t="s">
        <v>174</v>
      </c>
      <c r="AK143" s="154" t="s">
        <v>174</v>
      </c>
      <c r="AL143" s="154" t="s">
        <v>338</v>
      </c>
    </row>
    <row r="144" spans="1:38" ht="29.1" customHeight="1">
      <c r="A144" s="38"/>
      <c r="AA144" s="154" t="s">
        <v>637</v>
      </c>
      <c r="AB144" s="154" t="s">
        <v>531</v>
      </c>
      <c r="AC144" s="154">
        <f>IF(Enrollment!$D$111&lt;&gt;"",Enrollment!$D$111,"")</f>
        <v>381</v>
      </c>
      <c r="AD144" s="154" t="s">
        <v>331</v>
      </c>
      <c r="AE144" s="154" t="s">
        <v>570</v>
      </c>
      <c r="AF144" s="154" t="s">
        <v>571</v>
      </c>
      <c r="AG144" s="154" t="s">
        <v>636</v>
      </c>
      <c r="AH144" s="154" t="s">
        <v>573</v>
      </c>
      <c r="AI144" s="154" t="s">
        <v>174</v>
      </c>
      <c r="AJ144" s="154" t="s">
        <v>174</v>
      </c>
      <c r="AK144" s="154" t="s">
        <v>174</v>
      </c>
      <c r="AL144" s="154" t="s">
        <v>338</v>
      </c>
    </row>
    <row r="145" spans="1:38" ht="27.6" customHeight="1">
      <c r="A145" s="23"/>
      <c r="B145" s="402" t="s">
        <v>2556</v>
      </c>
      <c r="C145" s="402"/>
      <c r="D145" s="402"/>
      <c r="E145" s="402"/>
      <c r="F145" s="402"/>
      <c r="G145" s="66">
        <v>4993</v>
      </c>
      <c r="AA145" s="154" t="s">
        <v>638</v>
      </c>
      <c r="AB145" s="154" t="s">
        <v>532</v>
      </c>
      <c r="AC145" s="154">
        <f>IF(Enrollment!$E$111&lt;&gt;"",Enrollment!$E$111,"")</f>
        <v>1717</v>
      </c>
      <c r="AD145" s="154" t="s">
        <v>331</v>
      </c>
      <c r="AE145" s="154" t="s">
        <v>570</v>
      </c>
      <c r="AF145" s="154" t="s">
        <v>571</v>
      </c>
      <c r="AG145" s="154" t="s">
        <v>636</v>
      </c>
      <c r="AH145" s="154" t="s">
        <v>573</v>
      </c>
      <c r="AI145" s="154" t="s">
        <v>174</v>
      </c>
      <c r="AJ145" s="154" t="s">
        <v>174</v>
      </c>
      <c r="AK145" s="154" t="s">
        <v>174</v>
      </c>
      <c r="AL145" s="154" t="s">
        <v>338</v>
      </c>
    </row>
    <row r="146" spans="1:38" ht="27.6" customHeight="1">
      <c r="A146" s="23"/>
      <c r="B146" s="173"/>
      <c r="C146" s="173"/>
      <c r="D146" s="173"/>
      <c r="E146" s="173"/>
      <c r="F146" s="173"/>
      <c r="G146" s="234"/>
      <c r="AA146" s="154" t="s">
        <v>639</v>
      </c>
      <c r="AB146" s="154" t="s">
        <v>580</v>
      </c>
      <c r="AC146" s="154">
        <f>IF(Enrollment!$F$111&lt;&gt;"",Enrollment!$F$111,"")</f>
        <v>3533</v>
      </c>
      <c r="AD146" s="154" t="s">
        <v>331</v>
      </c>
      <c r="AE146" s="154" t="s">
        <v>570</v>
      </c>
      <c r="AF146" s="154" t="s">
        <v>571</v>
      </c>
      <c r="AG146" s="154" t="s">
        <v>636</v>
      </c>
      <c r="AH146" s="154" t="s">
        <v>573</v>
      </c>
      <c r="AI146" s="154" t="s">
        <v>174</v>
      </c>
      <c r="AJ146" s="154" t="s">
        <v>174</v>
      </c>
      <c r="AK146" s="154" t="s">
        <v>174</v>
      </c>
      <c r="AL146" s="154" t="s">
        <v>338</v>
      </c>
    </row>
    <row r="147" spans="1:38" ht="26.1" customHeight="1">
      <c r="A147" s="38"/>
      <c r="B147" s="399" t="s">
        <v>2702</v>
      </c>
      <c r="C147" s="399"/>
      <c r="D147" s="399"/>
      <c r="E147" s="399"/>
      <c r="F147" s="399"/>
      <c r="G147" s="351">
        <f>G145/G143</f>
        <v>0.86578810473383039</v>
      </c>
      <c r="AA147" s="154" t="s">
        <v>640</v>
      </c>
      <c r="AB147" s="154" t="s">
        <v>530</v>
      </c>
      <c r="AC147" s="154">
        <f>IF(Enrollment!$C$112&lt;&gt;"",Enrollment!$C$112,"")</f>
        <v>0.63523683045595392</v>
      </c>
      <c r="AD147" s="154" t="s">
        <v>331</v>
      </c>
      <c r="AE147" s="154" t="s">
        <v>570</v>
      </c>
      <c r="AF147" s="154" t="s">
        <v>571</v>
      </c>
      <c r="AG147" s="154" t="s">
        <v>641</v>
      </c>
      <c r="AH147" s="154" t="s">
        <v>573</v>
      </c>
      <c r="AI147" s="154" t="s">
        <v>174</v>
      </c>
      <c r="AJ147" s="154" t="s">
        <v>174</v>
      </c>
      <c r="AK147" s="154" t="s">
        <v>174</v>
      </c>
      <c r="AL147" s="154" t="s">
        <v>2642</v>
      </c>
    </row>
    <row r="148" spans="1:38" ht="12.75" customHeight="1">
      <c r="A148" s="38"/>
      <c r="AA148" s="154" t="s">
        <v>642</v>
      </c>
      <c r="AB148" s="154" t="s">
        <v>531</v>
      </c>
      <c r="AC148" s="154">
        <f>IF(Enrollment!$D$112&lt;&gt;"",Enrollment!$D$112,"")</f>
        <v>0.62975206611570245</v>
      </c>
      <c r="AD148" s="154" t="s">
        <v>331</v>
      </c>
      <c r="AE148" s="154" t="s">
        <v>570</v>
      </c>
      <c r="AF148" s="154" t="s">
        <v>571</v>
      </c>
      <c r="AG148" s="154" t="s">
        <v>641</v>
      </c>
      <c r="AH148" s="154" t="s">
        <v>573</v>
      </c>
      <c r="AI148" s="154" t="s">
        <v>174</v>
      </c>
      <c r="AJ148" s="154" t="s">
        <v>174</v>
      </c>
      <c r="AK148" s="154" t="s">
        <v>174</v>
      </c>
      <c r="AL148" s="154" t="s">
        <v>2642</v>
      </c>
    </row>
    <row r="149" spans="1:38" ht="12.75" customHeight="1">
      <c r="A149" s="38"/>
      <c r="AA149" s="154" t="s">
        <v>643</v>
      </c>
      <c r="AB149" s="154" t="s">
        <v>532</v>
      </c>
      <c r="AC149" s="154">
        <f>IF(Enrollment!$E$112&lt;&gt;"",Enrollment!$E$112,"")</f>
        <v>0.68243243243243246</v>
      </c>
      <c r="AD149" s="154" t="s">
        <v>331</v>
      </c>
      <c r="AE149" s="154" t="s">
        <v>570</v>
      </c>
      <c r="AF149" s="154" t="s">
        <v>571</v>
      </c>
      <c r="AG149" s="154" t="s">
        <v>641</v>
      </c>
      <c r="AH149" s="154" t="s">
        <v>573</v>
      </c>
      <c r="AI149" s="154" t="s">
        <v>174</v>
      </c>
      <c r="AJ149" s="154" t="s">
        <v>174</v>
      </c>
      <c r="AK149" s="154" t="s">
        <v>174</v>
      </c>
      <c r="AL149" s="154" t="s">
        <v>2642</v>
      </c>
    </row>
    <row r="150" spans="1:38" ht="12.75" customHeight="1">
      <c r="A150" s="38"/>
      <c r="AA150" s="154" t="s">
        <v>644</v>
      </c>
      <c r="AB150" s="154" t="s">
        <v>580</v>
      </c>
      <c r="AC150" s="154">
        <f>IF(Enrollment!$F$112&lt;&gt;"",Enrollment!$F$112,"")</f>
        <v>0.65669144981412642</v>
      </c>
      <c r="AD150" s="154" t="s">
        <v>331</v>
      </c>
      <c r="AE150" s="154" t="s">
        <v>570</v>
      </c>
      <c r="AF150" s="154" t="s">
        <v>571</v>
      </c>
      <c r="AG150" s="154" t="s">
        <v>641</v>
      </c>
      <c r="AH150" s="154" t="s">
        <v>573</v>
      </c>
      <c r="AI150" s="154" t="s">
        <v>174</v>
      </c>
      <c r="AJ150" s="154" t="s">
        <v>174</v>
      </c>
      <c r="AK150" s="154" t="s">
        <v>174</v>
      </c>
      <c r="AL150" s="154" t="s">
        <v>2642</v>
      </c>
    </row>
    <row r="151" spans="1:38" ht="12.75" customHeight="1">
      <c r="A151" s="38"/>
      <c r="AA151" s="154" t="s">
        <v>645</v>
      </c>
      <c r="AB151" s="154" t="s">
        <v>530</v>
      </c>
      <c r="AC151" s="154">
        <f>IF(Enrollment!$C$117&lt;&gt;"",Enrollment!$C$117,"")</f>
        <v>1961</v>
      </c>
      <c r="AD151" s="154" t="s">
        <v>331</v>
      </c>
      <c r="AE151" s="154" t="s">
        <v>570</v>
      </c>
      <c r="AF151" s="154" t="s">
        <v>571</v>
      </c>
      <c r="AG151" s="154" t="s">
        <v>572</v>
      </c>
      <c r="AH151" s="154" t="s">
        <v>646</v>
      </c>
      <c r="AI151" s="154" t="s">
        <v>174</v>
      </c>
      <c r="AJ151" s="154" t="s">
        <v>174</v>
      </c>
      <c r="AK151" s="154" t="s">
        <v>174</v>
      </c>
      <c r="AL151" s="154" t="s">
        <v>338</v>
      </c>
    </row>
    <row r="152" spans="1:38" ht="12.75" customHeight="1">
      <c r="A152" s="38"/>
      <c r="AA152" s="154" t="s">
        <v>647</v>
      </c>
      <c r="AB152" s="154" t="s">
        <v>531</v>
      </c>
      <c r="AC152" s="154">
        <f>IF(Enrollment!$D$117&lt;&gt;"",Enrollment!$D$117,"")</f>
        <v>570</v>
      </c>
      <c r="AD152" s="154" t="s">
        <v>331</v>
      </c>
      <c r="AE152" s="154" t="s">
        <v>570</v>
      </c>
      <c r="AF152" s="154" t="s">
        <v>571</v>
      </c>
      <c r="AG152" s="154" t="s">
        <v>572</v>
      </c>
      <c r="AH152" s="154" t="s">
        <v>646</v>
      </c>
      <c r="AI152" s="154" t="s">
        <v>174</v>
      </c>
      <c r="AJ152" s="154" t="s">
        <v>174</v>
      </c>
      <c r="AK152" s="154" t="s">
        <v>174</v>
      </c>
      <c r="AL152" s="154" t="s">
        <v>338</v>
      </c>
    </row>
    <row r="153" spans="1:38" ht="12.75" customHeight="1">
      <c r="A153" s="38"/>
      <c r="AA153" s="154" t="s">
        <v>648</v>
      </c>
      <c r="AB153" s="154" t="s">
        <v>532</v>
      </c>
      <c r="AC153" s="154">
        <f>IF(Enrollment!$E$117&lt;&gt;"",Enrollment!$E$117,"")</f>
        <v>2388</v>
      </c>
      <c r="AD153" s="154" t="s">
        <v>331</v>
      </c>
      <c r="AE153" s="154" t="s">
        <v>570</v>
      </c>
      <c r="AF153" s="154" t="s">
        <v>571</v>
      </c>
      <c r="AG153" s="154" t="s">
        <v>572</v>
      </c>
      <c r="AH153" s="154" t="s">
        <v>646</v>
      </c>
      <c r="AI153" s="154" t="s">
        <v>174</v>
      </c>
      <c r="AJ153" s="154" t="s">
        <v>174</v>
      </c>
      <c r="AK153" s="154" t="s">
        <v>174</v>
      </c>
      <c r="AL153" s="154" t="s">
        <v>338</v>
      </c>
    </row>
    <row r="154" spans="1:38" ht="12.75" customHeight="1">
      <c r="A154" s="38"/>
      <c r="AA154" s="154" t="s">
        <v>649</v>
      </c>
      <c r="AB154" s="154" t="s">
        <v>580</v>
      </c>
      <c r="AC154" s="154">
        <f>IF(Enrollment!$F$117&lt;&gt;"",Enrollment!$F$117,"")</f>
        <v>4919</v>
      </c>
      <c r="AD154" s="154" t="s">
        <v>331</v>
      </c>
      <c r="AE154" s="154" t="s">
        <v>570</v>
      </c>
      <c r="AF154" s="154" t="s">
        <v>571</v>
      </c>
      <c r="AG154" s="154" t="s">
        <v>572</v>
      </c>
      <c r="AH154" s="154" t="s">
        <v>646</v>
      </c>
      <c r="AI154" s="154" t="s">
        <v>174</v>
      </c>
      <c r="AJ154" s="154" t="s">
        <v>174</v>
      </c>
      <c r="AK154" s="154" t="s">
        <v>174</v>
      </c>
      <c r="AL154" s="154" t="s">
        <v>338</v>
      </c>
    </row>
    <row r="155" spans="1:38" ht="12.75" customHeight="1">
      <c r="A155" s="38"/>
      <c r="AA155" s="154" t="s">
        <v>650</v>
      </c>
      <c r="AB155" s="154" t="s">
        <v>530</v>
      </c>
      <c r="AC155" s="154" t="str">
        <f>IF(Enrollment!$C$118&lt;&gt;"",Enrollment!$C$118,"")</f>
        <v/>
      </c>
      <c r="AD155" s="154" t="s">
        <v>331</v>
      </c>
      <c r="AE155" s="154" t="s">
        <v>570</v>
      </c>
      <c r="AF155" s="154" t="s">
        <v>571</v>
      </c>
      <c r="AG155" s="154" t="s">
        <v>582</v>
      </c>
      <c r="AH155" s="154" t="s">
        <v>646</v>
      </c>
      <c r="AI155" s="154" t="s">
        <v>174</v>
      </c>
      <c r="AJ155" s="154" t="s">
        <v>174</v>
      </c>
      <c r="AK155" s="154" t="s">
        <v>174</v>
      </c>
      <c r="AL155" s="154" t="s">
        <v>338</v>
      </c>
    </row>
    <row r="156" spans="1:38" ht="12.75" customHeight="1">
      <c r="A156" s="38"/>
      <c r="AA156" s="154" t="s">
        <v>651</v>
      </c>
      <c r="AB156" s="154" t="s">
        <v>531</v>
      </c>
      <c r="AC156" s="154">
        <f>IF(Enrollment!$D$118&lt;&gt;"",Enrollment!$D$118,"")</f>
        <v>1</v>
      </c>
      <c r="AD156" s="154" t="s">
        <v>331</v>
      </c>
      <c r="AE156" s="154" t="s">
        <v>570</v>
      </c>
      <c r="AF156" s="154" t="s">
        <v>571</v>
      </c>
      <c r="AG156" s="154" t="s">
        <v>582</v>
      </c>
      <c r="AH156" s="154" t="s">
        <v>646</v>
      </c>
      <c r="AI156" s="154" t="s">
        <v>174</v>
      </c>
      <c r="AJ156" s="154" t="s">
        <v>174</v>
      </c>
      <c r="AK156" s="154" t="s">
        <v>174</v>
      </c>
      <c r="AL156" s="154" t="s">
        <v>338</v>
      </c>
    </row>
    <row r="157" spans="1:38" ht="12.75" customHeight="1">
      <c r="A157" s="38"/>
      <c r="AA157" s="154" t="s">
        <v>652</v>
      </c>
      <c r="AB157" s="154" t="s">
        <v>532</v>
      </c>
      <c r="AC157" s="154" t="str">
        <f>IF(Enrollment!$E$118&lt;&gt;"",Enrollment!$E$118,"")</f>
        <v/>
      </c>
      <c r="AD157" s="154" t="s">
        <v>331</v>
      </c>
      <c r="AE157" s="154" t="s">
        <v>570</v>
      </c>
      <c r="AF157" s="154" t="s">
        <v>571</v>
      </c>
      <c r="AG157" s="154" t="s">
        <v>582</v>
      </c>
      <c r="AH157" s="154" t="s">
        <v>646</v>
      </c>
      <c r="AI157" s="154" t="s">
        <v>174</v>
      </c>
      <c r="AJ157" s="154" t="s">
        <v>174</v>
      </c>
      <c r="AK157" s="154" t="s">
        <v>174</v>
      </c>
      <c r="AL157" s="154" t="s">
        <v>338</v>
      </c>
    </row>
    <row r="158" spans="1:38" ht="12.75" customHeight="1">
      <c r="A158" s="38"/>
      <c r="AA158" s="154" t="s">
        <v>653</v>
      </c>
      <c r="AB158" s="154" t="s">
        <v>580</v>
      </c>
      <c r="AC158" s="154">
        <f>IF(Enrollment!$F$118&lt;&gt;"",Enrollment!$F$118,"")</f>
        <v>1</v>
      </c>
      <c r="AD158" s="154" t="s">
        <v>331</v>
      </c>
      <c r="AE158" s="154" t="s">
        <v>570</v>
      </c>
      <c r="AF158" s="154" t="s">
        <v>571</v>
      </c>
      <c r="AG158" s="154" t="s">
        <v>582</v>
      </c>
      <c r="AH158" s="154" t="s">
        <v>646</v>
      </c>
      <c r="AI158" s="154" t="s">
        <v>174</v>
      </c>
      <c r="AJ158" s="154" t="s">
        <v>174</v>
      </c>
      <c r="AK158" s="154" t="s">
        <v>174</v>
      </c>
      <c r="AL158" s="154" t="s">
        <v>338</v>
      </c>
    </row>
    <row r="159" spans="1:38" ht="12.75" customHeight="1">
      <c r="A159" s="38"/>
      <c r="AA159" s="154" t="s">
        <v>654</v>
      </c>
      <c r="AB159" s="154" t="s">
        <v>530</v>
      </c>
      <c r="AC159" s="154">
        <f>IF(Enrollment!$C$119&lt;&gt;"",Enrollment!$C$119,"")</f>
        <v>1961</v>
      </c>
      <c r="AD159" s="154" t="s">
        <v>331</v>
      </c>
      <c r="AE159" s="154" t="s">
        <v>570</v>
      </c>
      <c r="AF159" s="154" t="s">
        <v>571</v>
      </c>
      <c r="AG159" s="154" t="s">
        <v>592</v>
      </c>
      <c r="AH159" s="154" t="s">
        <v>646</v>
      </c>
      <c r="AI159" s="154" t="s">
        <v>174</v>
      </c>
      <c r="AJ159" s="154" t="s">
        <v>174</v>
      </c>
      <c r="AK159" s="154" t="s">
        <v>174</v>
      </c>
      <c r="AL159" s="154" t="s">
        <v>338</v>
      </c>
    </row>
    <row r="160" spans="1:38" ht="12.75" customHeight="1">
      <c r="A160" s="38"/>
      <c r="AA160" s="154" t="s">
        <v>655</v>
      </c>
      <c r="AB160" s="154" t="s">
        <v>531</v>
      </c>
      <c r="AC160" s="154">
        <f>IF(Enrollment!$D$119&lt;&gt;"",Enrollment!$D$119,"")</f>
        <v>569</v>
      </c>
      <c r="AD160" s="154" t="s">
        <v>331</v>
      </c>
      <c r="AE160" s="154" t="s">
        <v>570</v>
      </c>
      <c r="AF160" s="154" t="s">
        <v>571</v>
      </c>
      <c r="AG160" s="154" t="s">
        <v>592</v>
      </c>
      <c r="AH160" s="154" t="s">
        <v>646</v>
      </c>
      <c r="AI160" s="154" t="s">
        <v>174</v>
      </c>
      <c r="AJ160" s="154" t="s">
        <v>174</v>
      </c>
      <c r="AK160" s="154" t="s">
        <v>174</v>
      </c>
      <c r="AL160" s="154" t="s">
        <v>338</v>
      </c>
    </row>
    <row r="161" spans="1:38" ht="12.75" customHeight="1">
      <c r="A161" s="38"/>
      <c r="AA161" s="154" t="s">
        <v>656</v>
      </c>
      <c r="AB161" s="154" t="s">
        <v>532</v>
      </c>
      <c r="AC161" s="154">
        <f>IF(Enrollment!$E$119&lt;&gt;"",Enrollment!$E$119,"")</f>
        <v>2388</v>
      </c>
      <c r="AD161" s="154" t="s">
        <v>331</v>
      </c>
      <c r="AE161" s="154" t="s">
        <v>570</v>
      </c>
      <c r="AF161" s="154" t="s">
        <v>571</v>
      </c>
      <c r="AG161" s="154" t="s">
        <v>592</v>
      </c>
      <c r="AH161" s="154" t="s">
        <v>646</v>
      </c>
      <c r="AI161" s="154" t="s">
        <v>174</v>
      </c>
      <c r="AJ161" s="154" t="s">
        <v>174</v>
      </c>
      <c r="AK161" s="154" t="s">
        <v>174</v>
      </c>
      <c r="AL161" s="154" t="s">
        <v>338</v>
      </c>
    </row>
    <row r="162" spans="1:38" ht="12.75" customHeight="1">
      <c r="A162" s="38"/>
      <c r="AA162" s="154" t="s">
        <v>657</v>
      </c>
      <c r="AB162" s="154" t="s">
        <v>580</v>
      </c>
      <c r="AC162" s="154">
        <f>IF(Enrollment!$F$119&lt;&gt;"",Enrollment!$F$119,"")</f>
        <v>4918</v>
      </c>
      <c r="AD162" s="154" t="s">
        <v>331</v>
      </c>
      <c r="AE162" s="154" t="s">
        <v>570</v>
      </c>
      <c r="AF162" s="154" t="s">
        <v>571</v>
      </c>
      <c r="AG162" s="154" t="s">
        <v>592</v>
      </c>
      <c r="AH162" s="154" t="s">
        <v>646</v>
      </c>
      <c r="AI162" s="154" t="s">
        <v>174</v>
      </c>
      <c r="AJ162" s="154" t="s">
        <v>174</v>
      </c>
      <c r="AK162" s="154" t="s">
        <v>174</v>
      </c>
      <c r="AL162" s="154" t="s">
        <v>338</v>
      </c>
    </row>
    <row r="163" spans="1:38" ht="12.75" customHeight="1">
      <c r="A163" s="38"/>
      <c r="AA163" s="154" t="s">
        <v>658</v>
      </c>
      <c r="AB163" s="154" t="s">
        <v>530</v>
      </c>
      <c r="AC163" s="154">
        <f>IF(Enrollment!$C$120&lt;&gt;"",Enrollment!$C$120,"")</f>
        <v>807</v>
      </c>
      <c r="AD163" s="154" t="s">
        <v>331</v>
      </c>
      <c r="AE163" s="154" t="s">
        <v>570</v>
      </c>
      <c r="AF163" s="154" t="s">
        <v>571</v>
      </c>
      <c r="AG163" s="154" t="s">
        <v>605</v>
      </c>
      <c r="AH163" s="154" t="s">
        <v>646</v>
      </c>
      <c r="AI163" s="154" t="s">
        <v>174</v>
      </c>
      <c r="AJ163" s="154" t="s">
        <v>174</v>
      </c>
      <c r="AK163" s="154" t="s">
        <v>174</v>
      </c>
      <c r="AL163" s="154" t="s">
        <v>338</v>
      </c>
    </row>
    <row r="164" spans="1:38" ht="12.75" customHeight="1">
      <c r="A164" s="38"/>
      <c r="AA164" s="154" t="s">
        <v>659</v>
      </c>
      <c r="AB164" s="154" t="s">
        <v>531</v>
      </c>
      <c r="AC164" s="154">
        <f>IF(Enrollment!$D$120&lt;&gt;"",Enrollment!$D$120,"")</f>
        <v>216</v>
      </c>
      <c r="AD164" s="154" t="s">
        <v>331</v>
      </c>
      <c r="AE164" s="154" t="s">
        <v>570</v>
      </c>
      <c r="AF164" s="154" t="s">
        <v>571</v>
      </c>
      <c r="AG164" s="154" t="s">
        <v>605</v>
      </c>
      <c r="AH164" s="154" t="s">
        <v>646</v>
      </c>
      <c r="AI164" s="154" t="s">
        <v>174</v>
      </c>
      <c r="AJ164" s="154" t="s">
        <v>174</v>
      </c>
      <c r="AK164" s="154" t="s">
        <v>174</v>
      </c>
      <c r="AL164" s="154" t="s">
        <v>338</v>
      </c>
    </row>
    <row r="165" spans="1:38" ht="12.75" customHeight="1">
      <c r="A165" s="38"/>
      <c r="AA165" s="154" t="s">
        <v>660</v>
      </c>
      <c r="AB165" s="154" t="s">
        <v>532</v>
      </c>
      <c r="AC165" s="154">
        <f>IF(Enrollment!$E$120&lt;&gt;"",Enrollment!$E$120,"")</f>
        <v>1083</v>
      </c>
      <c r="AD165" s="154" t="s">
        <v>331</v>
      </c>
      <c r="AE165" s="154" t="s">
        <v>570</v>
      </c>
      <c r="AF165" s="154" t="s">
        <v>571</v>
      </c>
      <c r="AG165" s="154" t="s">
        <v>605</v>
      </c>
      <c r="AH165" s="154" t="s">
        <v>646</v>
      </c>
      <c r="AI165" s="154" t="s">
        <v>174</v>
      </c>
      <c r="AJ165" s="154" t="s">
        <v>174</v>
      </c>
      <c r="AK165" s="154" t="s">
        <v>174</v>
      </c>
      <c r="AL165" s="154" t="s">
        <v>338</v>
      </c>
    </row>
    <row r="166" spans="1:38" ht="12.75" customHeight="1">
      <c r="A166" s="38"/>
      <c r="AA166" s="154" t="s">
        <v>661</v>
      </c>
      <c r="AB166" s="154" t="s">
        <v>580</v>
      </c>
      <c r="AC166" s="154">
        <f>IF(Enrollment!$F$120&lt;&gt;"",Enrollment!$F$120,"")</f>
        <v>2106</v>
      </c>
      <c r="AD166" s="154" t="s">
        <v>331</v>
      </c>
      <c r="AE166" s="154" t="s">
        <v>570</v>
      </c>
      <c r="AF166" s="154" t="s">
        <v>571</v>
      </c>
      <c r="AG166" s="154" t="s">
        <v>605</v>
      </c>
      <c r="AH166" s="154" t="s">
        <v>646</v>
      </c>
      <c r="AI166" s="154" t="s">
        <v>174</v>
      </c>
      <c r="AJ166" s="154" t="s">
        <v>174</v>
      </c>
      <c r="AK166" s="154" t="s">
        <v>174</v>
      </c>
      <c r="AL166" s="154" t="s">
        <v>338</v>
      </c>
    </row>
    <row r="167" spans="1:38" ht="12.75" customHeight="1">
      <c r="A167" s="38"/>
      <c r="AA167" s="154" t="s">
        <v>662</v>
      </c>
      <c r="AB167" s="154" t="s">
        <v>530</v>
      </c>
      <c r="AC167" s="154">
        <f>IF(Enrollment!$C$121&lt;&gt;"",Enrollment!$C$121,"")</f>
        <v>313</v>
      </c>
      <c r="AD167" s="154" t="s">
        <v>331</v>
      </c>
      <c r="AE167" s="154" t="s">
        <v>570</v>
      </c>
      <c r="AF167" s="154" t="s">
        <v>571</v>
      </c>
      <c r="AG167" s="154" t="s">
        <v>618</v>
      </c>
      <c r="AH167" s="154" t="s">
        <v>646</v>
      </c>
      <c r="AI167" s="154" t="s">
        <v>174</v>
      </c>
      <c r="AJ167" s="154" t="s">
        <v>174</v>
      </c>
      <c r="AK167" s="154" t="s">
        <v>174</v>
      </c>
      <c r="AL167" s="154" t="s">
        <v>338</v>
      </c>
    </row>
    <row r="168" spans="1:38" ht="12.75" customHeight="1">
      <c r="A168" s="38"/>
      <c r="AA168" s="154" t="s">
        <v>663</v>
      </c>
      <c r="AB168" s="154" t="s">
        <v>531</v>
      </c>
      <c r="AC168" s="154">
        <f>IF(Enrollment!$D$121&lt;&gt;"",Enrollment!$D$121,"")</f>
        <v>89</v>
      </c>
      <c r="AD168" s="154" t="s">
        <v>331</v>
      </c>
      <c r="AE168" s="154" t="s">
        <v>570</v>
      </c>
      <c r="AF168" s="154" t="s">
        <v>571</v>
      </c>
      <c r="AG168" s="154" t="s">
        <v>618</v>
      </c>
      <c r="AH168" s="154" t="s">
        <v>646</v>
      </c>
      <c r="AI168" s="154" t="s">
        <v>174</v>
      </c>
      <c r="AJ168" s="154" t="s">
        <v>174</v>
      </c>
      <c r="AK168" s="154" t="s">
        <v>174</v>
      </c>
      <c r="AL168" s="154" t="s">
        <v>338</v>
      </c>
    </row>
    <row r="169" spans="1:38" ht="12.75" customHeight="1">
      <c r="A169" s="38"/>
      <c r="AA169" s="154" t="s">
        <v>664</v>
      </c>
      <c r="AB169" s="154" t="s">
        <v>532</v>
      </c>
      <c r="AC169" s="154">
        <f>IF(Enrollment!$E$121&lt;&gt;"",Enrollment!$E$121,"")</f>
        <v>380</v>
      </c>
      <c r="AD169" s="154" t="s">
        <v>331</v>
      </c>
      <c r="AE169" s="154" t="s">
        <v>570</v>
      </c>
      <c r="AF169" s="154" t="s">
        <v>571</v>
      </c>
      <c r="AG169" s="154" t="s">
        <v>618</v>
      </c>
      <c r="AH169" s="154" t="s">
        <v>646</v>
      </c>
      <c r="AI169" s="154" t="s">
        <v>174</v>
      </c>
      <c r="AJ169" s="154" t="s">
        <v>174</v>
      </c>
      <c r="AK169" s="154" t="s">
        <v>174</v>
      </c>
      <c r="AL169" s="154" t="s">
        <v>338</v>
      </c>
    </row>
    <row r="170" spans="1:38" ht="12.75" customHeight="1">
      <c r="A170" s="38"/>
      <c r="AA170" s="154" t="s">
        <v>665</v>
      </c>
      <c r="AB170" s="154" t="s">
        <v>580</v>
      </c>
      <c r="AC170" s="154">
        <f>IF(Enrollment!$F$121&lt;&gt;"",Enrollment!$F$121,"")</f>
        <v>782</v>
      </c>
      <c r="AD170" s="154" t="s">
        <v>331</v>
      </c>
      <c r="AE170" s="154" t="s">
        <v>570</v>
      </c>
      <c r="AF170" s="154" t="s">
        <v>571</v>
      </c>
      <c r="AG170" s="154" t="s">
        <v>618</v>
      </c>
      <c r="AH170" s="154" t="s">
        <v>646</v>
      </c>
      <c r="AI170" s="154" t="s">
        <v>174</v>
      </c>
      <c r="AJ170" s="154" t="s">
        <v>174</v>
      </c>
      <c r="AK170" s="154" t="s">
        <v>174</v>
      </c>
      <c r="AL170" s="154" t="s">
        <v>338</v>
      </c>
    </row>
    <row r="171" spans="1:38" ht="12.75" customHeight="1">
      <c r="A171" s="38"/>
      <c r="AA171" s="154" t="s">
        <v>666</v>
      </c>
      <c r="AB171" s="154" t="s">
        <v>530</v>
      </c>
      <c r="AC171" s="154">
        <f>IF(Enrollment!$C$122&lt;&gt;"",Enrollment!$C$122,"")</f>
        <v>113</v>
      </c>
      <c r="AD171" s="154" t="s">
        <v>331</v>
      </c>
      <c r="AE171" s="154" t="s">
        <v>570</v>
      </c>
      <c r="AF171" s="154" t="s">
        <v>571</v>
      </c>
      <c r="AG171" s="154" t="s">
        <v>629</v>
      </c>
      <c r="AH171" s="154" t="s">
        <v>646</v>
      </c>
      <c r="AI171" s="154" t="s">
        <v>174</v>
      </c>
      <c r="AJ171" s="154" t="s">
        <v>174</v>
      </c>
      <c r="AK171" s="154" t="s">
        <v>174</v>
      </c>
      <c r="AL171" s="154" t="s">
        <v>338</v>
      </c>
    </row>
    <row r="172" spans="1:38" ht="12.75" customHeight="1">
      <c r="A172" s="38"/>
      <c r="AA172" s="154" t="s">
        <v>667</v>
      </c>
      <c r="AB172" s="154" t="s">
        <v>531</v>
      </c>
      <c r="AC172" s="154">
        <f>IF(Enrollment!$D$122&lt;&gt;"",Enrollment!$D$122,"")</f>
        <v>24</v>
      </c>
      <c r="AD172" s="154" t="s">
        <v>331</v>
      </c>
      <c r="AE172" s="154" t="s">
        <v>570</v>
      </c>
      <c r="AF172" s="154" t="s">
        <v>571</v>
      </c>
      <c r="AG172" s="154" t="s">
        <v>629</v>
      </c>
      <c r="AH172" s="154" t="s">
        <v>646</v>
      </c>
      <c r="AI172" s="154" t="s">
        <v>174</v>
      </c>
      <c r="AJ172" s="154" t="s">
        <v>174</v>
      </c>
      <c r="AK172" s="154" t="s">
        <v>174</v>
      </c>
      <c r="AL172" s="154" t="s">
        <v>338</v>
      </c>
    </row>
    <row r="173" spans="1:38" ht="12.75" customHeight="1">
      <c r="A173" s="38"/>
      <c r="AA173" s="154" t="s">
        <v>668</v>
      </c>
      <c r="AB173" s="154" t="s">
        <v>532</v>
      </c>
      <c r="AC173" s="154">
        <f>IF(Enrollment!$E$122&lt;&gt;"",Enrollment!$E$122,"")</f>
        <v>150</v>
      </c>
      <c r="AD173" s="154" t="s">
        <v>331</v>
      </c>
      <c r="AE173" s="154" t="s">
        <v>570</v>
      </c>
      <c r="AF173" s="154" t="s">
        <v>571</v>
      </c>
      <c r="AG173" s="154" t="s">
        <v>629</v>
      </c>
      <c r="AH173" s="154" t="s">
        <v>646</v>
      </c>
      <c r="AI173" s="154" t="s">
        <v>174</v>
      </c>
      <c r="AJ173" s="154" t="s">
        <v>174</v>
      </c>
      <c r="AK173" s="154" t="s">
        <v>174</v>
      </c>
      <c r="AL173" s="154" t="s">
        <v>338</v>
      </c>
    </row>
    <row r="174" spans="1:38" ht="12.75" customHeight="1">
      <c r="A174" s="38"/>
      <c r="AA174" s="154" t="s">
        <v>669</v>
      </c>
      <c r="AB174" s="154" t="s">
        <v>580</v>
      </c>
      <c r="AC174" s="154">
        <f>IF(Enrollment!$F$122&lt;&gt;"",Enrollment!$F$122,"")</f>
        <v>287</v>
      </c>
      <c r="AD174" s="154" t="s">
        <v>331</v>
      </c>
      <c r="AE174" s="154" t="s">
        <v>570</v>
      </c>
      <c r="AF174" s="154" t="s">
        <v>571</v>
      </c>
      <c r="AG174" s="154" t="s">
        <v>629</v>
      </c>
      <c r="AH174" s="154" t="s">
        <v>646</v>
      </c>
      <c r="AI174" s="154" t="s">
        <v>174</v>
      </c>
      <c r="AJ174" s="154" t="s">
        <v>174</v>
      </c>
      <c r="AK174" s="154" t="s">
        <v>174</v>
      </c>
      <c r="AL174" s="154" t="s">
        <v>338</v>
      </c>
    </row>
    <row r="175" spans="1:38" ht="12.75" customHeight="1">
      <c r="A175" s="38"/>
      <c r="AA175" s="154" t="s">
        <v>670</v>
      </c>
      <c r="AB175" s="154" t="s">
        <v>530</v>
      </c>
      <c r="AC175" s="154">
        <f>IF(Enrollment!$C$123&lt;&gt;"",Enrollment!$C$123,"")</f>
        <v>1233</v>
      </c>
      <c r="AD175" s="154" t="s">
        <v>331</v>
      </c>
      <c r="AE175" s="154" t="s">
        <v>570</v>
      </c>
      <c r="AF175" s="154" t="s">
        <v>571</v>
      </c>
      <c r="AG175" s="154" t="s">
        <v>636</v>
      </c>
      <c r="AH175" s="154" t="s">
        <v>646</v>
      </c>
      <c r="AI175" s="154" t="s">
        <v>174</v>
      </c>
      <c r="AJ175" s="154" t="s">
        <v>174</v>
      </c>
      <c r="AK175" s="154" t="s">
        <v>174</v>
      </c>
      <c r="AL175" s="154" t="s">
        <v>338</v>
      </c>
    </row>
    <row r="176" spans="1:38" ht="12.75" customHeight="1">
      <c r="A176" s="38"/>
      <c r="AA176" s="154" t="s">
        <v>671</v>
      </c>
      <c r="AB176" s="154" t="s">
        <v>531</v>
      </c>
      <c r="AC176" s="154">
        <f>IF(Enrollment!$D$123&lt;&gt;"",Enrollment!$D$123,"")</f>
        <v>329</v>
      </c>
      <c r="AD176" s="154" t="s">
        <v>331</v>
      </c>
      <c r="AE176" s="154" t="s">
        <v>570</v>
      </c>
      <c r="AF176" s="154" t="s">
        <v>571</v>
      </c>
      <c r="AG176" s="154" t="s">
        <v>636</v>
      </c>
      <c r="AH176" s="154" t="s">
        <v>646</v>
      </c>
      <c r="AI176" s="154" t="s">
        <v>174</v>
      </c>
      <c r="AJ176" s="154" t="s">
        <v>174</v>
      </c>
      <c r="AK176" s="154" t="s">
        <v>174</v>
      </c>
      <c r="AL176" s="154" t="s">
        <v>338</v>
      </c>
    </row>
    <row r="177" spans="1:38" ht="12.75" customHeight="1">
      <c r="A177" s="38"/>
      <c r="AA177" s="154" t="s">
        <v>672</v>
      </c>
      <c r="AB177" s="154" t="s">
        <v>532</v>
      </c>
      <c r="AC177" s="154">
        <f>IF(Enrollment!$E$123&lt;&gt;"",Enrollment!$E$123,"")</f>
        <v>1613</v>
      </c>
      <c r="AD177" s="154" t="s">
        <v>331</v>
      </c>
      <c r="AE177" s="154" t="s">
        <v>570</v>
      </c>
      <c r="AF177" s="154" t="s">
        <v>571</v>
      </c>
      <c r="AG177" s="154" t="s">
        <v>636</v>
      </c>
      <c r="AH177" s="154" t="s">
        <v>646</v>
      </c>
      <c r="AI177" s="154" t="s">
        <v>174</v>
      </c>
      <c r="AJ177" s="154" t="s">
        <v>174</v>
      </c>
      <c r="AK177" s="154" t="s">
        <v>174</v>
      </c>
      <c r="AL177" s="154" t="s">
        <v>338</v>
      </c>
    </row>
    <row r="178" spans="1:38" ht="12.75" customHeight="1">
      <c r="A178" s="38"/>
      <c r="AA178" s="154" t="s">
        <v>673</v>
      </c>
      <c r="AB178" s="154" t="s">
        <v>580</v>
      </c>
      <c r="AC178" s="154">
        <f>IF(Enrollment!$F$123&lt;&gt;"",Enrollment!$F$123,"")</f>
        <v>3175</v>
      </c>
      <c r="AD178" s="154" t="s">
        <v>331</v>
      </c>
      <c r="AE178" s="154" t="s">
        <v>570</v>
      </c>
      <c r="AF178" s="154" t="s">
        <v>571</v>
      </c>
      <c r="AG178" s="154" t="s">
        <v>636</v>
      </c>
      <c r="AH178" s="154" t="s">
        <v>646</v>
      </c>
      <c r="AI178" s="154" t="s">
        <v>174</v>
      </c>
      <c r="AJ178" s="154" t="s">
        <v>174</v>
      </c>
      <c r="AK178" s="154" t="s">
        <v>174</v>
      </c>
      <c r="AL178" s="154" t="s">
        <v>338</v>
      </c>
    </row>
    <row r="179" spans="1:38" ht="12.75" customHeight="1">
      <c r="A179" s="38"/>
      <c r="AA179" s="154" t="s">
        <v>674</v>
      </c>
      <c r="AB179" s="154" t="s">
        <v>530</v>
      </c>
      <c r="AC179" s="154">
        <f>IF(Enrollment!$C$124&lt;&gt;"",Enrollment!$C$124,"")</f>
        <v>0.62876083630800617</v>
      </c>
      <c r="AD179" s="154" t="s">
        <v>331</v>
      </c>
      <c r="AE179" s="154" t="s">
        <v>570</v>
      </c>
      <c r="AF179" s="154" t="s">
        <v>571</v>
      </c>
      <c r="AG179" s="154" t="s">
        <v>641</v>
      </c>
      <c r="AH179" s="154" t="s">
        <v>646</v>
      </c>
      <c r="AI179" s="154" t="s">
        <v>174</v>
      </c>
      <c r="AJ179" s="154" t="s">
        <v>174</v>
      </c>
      <c r="AK179" s="154" t="s">
        <v>174</v>
      </c>
      <c r="AL179" s="154" t="s">
        <v>2642</v>
      </c>
    </row>
    <row r="180" spans="1:38" ht="12.75" customHeight="1">
      <c r="A180" s="38"/>
      <c r="AA180" s="154" t="s">
        <v>675</v>
      </c>
      <c r="AB180" s="154" t="s">
        <v>531</v>
      </c>
      <c r="AC180" s="154">
        <f>IF(Enrollment!$D$124&lt;&gt;"",Enrollment!$D$124,"")</f>
        <v>0.57820738137082606</v>
      </c>
      <c r="AD180" s="154" t="s">
        <v>331</v>
      </c>
      <c r="AE180" s="154" t="s">
        <v>570</v>
      </c>
      <c r="AF180" s="154" t="s">
        <v>571</v>
      </c>
      <c r="AG180" s="154" t="s">
        <v>641</v>
      </c>
      <c r="AH180" s="154" t="s">
        <v>646</v>
      </c>
      <c r="AI180" s="154" t="s">
        <v>174</v>
      </c>
      <c r="AJ180" s="154" t="s">
        <v>174</v>
      </c>
      <c r="AK180" s="154" t="s">
        <v>174</v>
      </c>
      <c r="AL180" s="154" t="s">
        <v>2642</v>
      </c>
    </row>
    <row r="181" spans="1:38" ht="12.75" customHeight="1">
      <c r="A181" s="38"/>
      <c r="AA181" s="154" t="s">
        <v>676</v>
      </c>
      <c r="AB181" s="154" t="s">
        <v>532</v>
      </c>
      <c r="AC181" s="154">
        <f>IF(Enrollment!$E$124&lt;&gt;"",Enrollment!$E$124,"")</f>
        <v>0.67546063651591293</v>
      </c>
      <c r="AD181" s="154" t="s">
        <v>331</v>
      </c>
      <c r="AE181" s="154" t="s">
        <v>570</v>
      </c>
      <c r="AF181" s="154" t="s">
        <v>571</v>
      </c>
      <c r="AG181" s="154" t="s">
        <v>641</v>
      </c>
      <c r="AH181" s="154" t="s">
        <v>646</v>
      </c>
      <c r="AI181" s="154" t="s">
        <v>174</v>
      </c>
      <c r="AJ181" s="154" t="s">
        <v>174</v>
      </c>
      <c r="AK181" s="154" t="s">
        <v>174</v>
      </c>
      <c r="AL181" s="154" t="s">
        <v>2642</v>
      </c>
    </row>
    <row r="182" spans="1:38" ht="12.75" customHeight="1">
      <c r="A182" s="38"/>
      <c r="AA182" s="154" t="s">
        <v>677</v>
      </c>
      <c r="AB182" s="154" t="s">
        <v>580</v>
      </c>
      <c r="AC182" s="154">
        <f>IF(Enrollment!$F$124&lt;&gt;"",Enrollment!$F$124,"")</f>
        <v>0.64558763725091506</v>
      </c>
      <c r="AD182" s="154" t="s">
        <v>331</v>
      </c>
      <c r="AE182" s="154" t="s">
        <v>570</v>
      </c>
      <c r="AF182" s="154" t="s">
        <v>571</v>
      </c>
      <c r="AG182" s="154" t="s">
        <v>641</v>
      </c>
      <c r="AH182" s="154" t="s">
        <v>646</v>
      </c>
      <c r="AI182" s="154" t="s">
        <v>174</v>
      </c>
      <c r="AJ182" s="154" t="s">
        <v>174</v>
      </c>
      <c r="AK182" s="154" t="s">
        <v>174</v>
      </c>
      <c r="AL182" s="154" t="s">
        <v>2642</v>
      </c>
    </row>
    <row r="183" spans="1:38" ht="12.75" customHeight="1">
      <c r="A183" s="38"/>
      <c r="AA183" s="154" t="s">
        <v>678</v>
      </c>
      <c r="AB183" s="154" t="s">
        <v>589</v>
      </c>
      <c r="AC183" s="154" t="str">
        <f>IF(Enrollment!$F$128&lt;&gt;"",Enrollment!$F$128,"")</f>
        <v/>
      </c>
      <c r="AD183" s="154" t="s">
        <v>331</v>
      </c>
      <c r="AE183" s="154" t="s">
        <v>570</v>
      </c>
      <c r="AF183" s="154" t="s">
        <v>679</v>
      </c>
      <c r="AG183" s="154" t="s">
        <v>572</v>
      </c>
      <c r="AH183" s="154" t="s">
        <v>573</v>
      </c>
      <c r="AI183" s="154" t="s">
        <v>174</v>
      </c>
      <c r="AJ183" s="154" t="s">
        <v>174</v>
      </c>
      <c r="AK183" s="154" t="s">
        <v>174</v>
      </c>
      <c r="AL183" s="154" t="s">
        <v>338</v>
      </c>
    </row>
    <row r="184" spans="1:38" ht="12.75" customHeight="1">
      <c r="A184" s="38"/>
      <c r="AA184" s="154" t="s">
        <v>680</v>
      </c>
      <c r="AB184" s="154" t="s">
        <v>590</v>
      </c>
      <c r="AC184" s="154" t="str">
        <f>IF(Enrollment!$G$128&lt;&gt;"",Enrollment!$G$128,"")</f>
        <v/>
      </c>
      <c r="AD184" s="154" t="s">
        <v>331</v>
      </c>
      <c r="AE184" s="154" t="s">
        <v>570</v>
      </c>
      <c r="AF184" s="154" t="s">
        <v>679</v>
      </c>
      <c r="AG184" s="154" t="s">
        <v>572</v>
      </c>
      <c r="AH184" s="154" t="s">
        <v>681</v>
      </c>
      <c r="AI184" s="154" t="s">
        <v>174</v>
      </c>
      <c r="AJ184" s="154" t="s">
        <v>174</v>
      </c>
      <c r="AK184" s="154" t="s">
        <v>174</v>
      </c>
      <c r="AL184" s="154" t="s">
        <v>338</v>
      </c>
    </row>
    <row r="185" spans="1:38" ht="12.75" customHeight="1">
      <c r="A185" s="38"/>
      <c r="AA185" s="154" t="s">
        <v>682</v>
      </c>
      <c r="AB185" s="154" t="s">
        <v>589</v>
      </c>
      <c r="AC185" s="154" t="str">
        <f>IF(Enrollment!$F$129&lt;&gt;"",Enrollment!$F$129,"")</f>
        <v/>
      </c>
      <c r="AD185" s="154" t="s">
        <v>331</v>
      </c>
      <c r="AE185" s="154" t="s">
        <v>570</v>
      </c>
      <c r="AF185" s="154" t="s">
        <v>679</v>
      </c>
      <c r="AG185" s="154" t="s">
        <v>582</v>
      </c>
      <c r="AH185" s="154" t="s">
        <v>573</v>
      </c>
      <c r="AI185" s="154" t="s">
        <v>174</v>
      </c>
      <c r="AJ185" s="154" t="s">
        <v>174</v>
      </c>
      <c r="AK185" s="154" t="s">
        <v>174</v>
      </c>
      <c r="AL185" s="154" t="s">
        <v>338</v>
      </c>
    </row>
    <row r="186" spans="1:38" ht="12.75" customHeight="1">
      <c r="A186" s="38"/>
      <c r="AA186" s="154" t="s">
        <v>683</v>
      </c>
      <c r="AB186" s="154" t="s">
        <v>590</v>
      </c>
      <c r="AC186" s="154" t="str">
        <f>IF(Enrollment!$G$129&lt;&gt;"",Enrollment!$G$129,"")</f>
        <v/>
      </c>
      <c r="AD186" s="154" t="s">
        <v>331</v>
      </c>
      <c r="AE186" s="154" t="s">
        <v>570</v>
      </c>
      <c r="AF186" s="154" t="s">
        <v>679</v>
      </c>
      <c r="AG186" s="154" t="s">
        <v>582</v>
      </c>
      <c r="AH186" s="154" t="s">
        <v>681</v>
      </c>
      <c r="AI186" s="154" t="s">
        <v>174</v>
      </c>
      <c r="AJ186" s="154" t="s">
        <v>174</v>
      </c>
      <c r="AK186" s="154" t="s">
        <v>174</v>
      </c>
      <c r="AL186" s="154" t="s">
        <v>338</v>
      </c>
    </row>
    <row r="187" spans="1:38" ht="12.75" customHeight="1">
      <c r="A187" s="38"/>
      <c r="AA187" s="154" t="s">
        <v>684</v>
      </c>
      <c r="AB187" s="154" t="s">
        <v>589</v>
      </c>
      <c r="AC187" s="154">
        <f>IF(Enrollment!$F$130&lt;&gt;"",Enrollment!$F$130,"")</f>
        <v>0</v>
      </c>
      <c r="AD187" s="154" t="s">
        <v>331</v>
      </c>
      <c r="AE187" s="154" t="s">
        <v>570</v>
      </c>
      <c r="AF187" s="154" t="s">
        <v>679</v>
      </c>
      <c r="AG187" s="154" t="s">
        <v>592</v>
      </c>
      <c r="AH187" s="154" t="s">
        <v>573</v>
      </c>
      <c r="AI187" s="154" t="s">
        <v>174</v>
      </c>
      <c r="AJ187" s="154" t="s">
        <v>174</v>
      </c>
      <c r="AK187" s="154" t="s">
        <v>174</v>
      </c>
      <c r="AL187" s="154" t="s">
        <v>338</v>
      </c>
    </row>
    <row r="188" spans="1:38" ht="12.75" customHeight="1">
      <c r="A188" s="38"/>
      <c r="AA188" s="154" t="s">
        <v>685</v>
      </c>
      <c r="AB188" s="154" t="s">
        <v>590</v>
      </c>
      <c r="AC188" s="154">
        <f>IF(Enrollment!$G$130&lt;&gt;"",Enrollment!$G$130,"")</f>
        <v>0</v>
      </c>
      <c r="AD188" s="154" t="s">
        <v>331</v>
      </c>
      <c r="AE188" s="154" t="s">
        <v>570</v>
      </c>
      <c r="AF188" s="154" t="s">
        <v>679</v>
      </c>
      <c r="AG188" s="154" t="s">
        <v>592</v>
      </c>
      <c r="AH188" s="154" t="s">
        <v>681</v>
      </c>
      <c r="AI188" s="154" t="s">
        <v>174</v>
      </c>
      <c r="AJ188" s="154" t="s">
        <v>174</v>
      </c>
      <c r="AK188" s="154" t="s">
        <v>174</v>
      </c>
      <c r="AL188" s="154" t="s">
        <v>338</v>
      </c>
    </row>
    <row r="189" spans="1:38" ht="12.75" customHeight="1">
      <c r="A189" s="38"/>
      <c r="AA189" s="154" t="s">
        <v>686</v>
      </c>
      <c r="AB189" s="154" t="s">
        <v>589</v>
      </c>
      <c r="AC189" s="154" t="str">
        <f>IF(Enrollment!$F$131&lt;&gt;"",Enrollment!$F$131,"")</f>
        <v/>
      </c>
      <c r="AD189" s="154" t="s">
        <v>331</v>
      </c>
      <c r="AE189" s="154" t="s">
        <v>570</v>
      </c>
      <c r="AF189" s="154" t="s">
        <v>679</v>
      </c>
      <c r="AG189" s="154" t="s">
        <v>687</v>
      </c>
      <c r="AH189" s="154" t="s">
        <v>573</v>
      </c>
      <c r="AI189" s="154" t="s">
        <v>174</v>
      </c>
      <c r="AJ189" s="154" t="s">
        <v>174</v>
      </c>
      <c r="AK189" s="154" t="s">
        <v>174</v>
      </c>
      <c r="AL189" s="154" t="s">
        <v>338</v>
      </c>
    </row>
    <row r="190" spans="1:38" ht="12.75" customHeight="1">
      <c r="A190" s="38"/>
      <c r="AA190" s="154" t="s">
        <v>688</v>
      </c>
      <c r="AB190" s="154" t="s">
        <v>590</v>
      </c>
      <c r="AC190" s="154" t="str">
        <f>IF(Enrollment!$G$131&lt;&gt;"",Enrollment!$G$131,"")</f>
        <v/>
      </c>
      <c r="AD190" s="154" t="s">
        <v>331</v>
      </c>
      <c r="AE190" s="154" t="s">
        <v>570</v>
      </c>
      <c r="AF190" s="154" t="s">
        <v>679</v>
      </c>
      <c r="AG190" s="154" t="s">
        <v>687</v>
      </c>
      <c r="AH190" s="154" t="s">
        <v>681</v>
      </c>
      <c r="AI190" s="154" t="s">
        <v>174</v>
      </c>
      <c r="AJ190" s="154" t="s">
        <v>174</v>
      </c>
      <c r="AK190" s="154" t="s">
        <v>174</v>
      </c>
      <c r="AL190" s="154" t="s">
        <v>338</v>
      </c>
    </row>
    <row r="191" spans="1:38" ht="12.75" customHeight="1">
      <c r="A191" s="38"/>
      <c r="AA191" s="154" t="s">
        <v>689</v>
      </c>
      <c r="AB191" s="154" t="s">
        <v>589</v>
      </c>
      <c r="AC191" s="154" t="str">
        <f>IF(Enrollment!$F$132&lt;&gt;"",Enrollment!$F$132,"")</f>
        <v/>
      </c>
      <c r="AD191" s="154" t="s">
        <v>331</v>
      </c>
      <c r="AE191" s="154" t="s">
        <v>570</v>
      </c>
      <c r="AF191" s="154" t="s">
        <v>679</v>
      </c>
      <c r="AG191" s="154" t="s">
        <v>690</v>
      </c>
      <c r="AH191" s="154" t="s">
        <v>573</v>
      </c>
      <c r="AI191" s="154" t="s">
        <v>174</v>
      </c>
      <c r="AJ191" s="154" t="s">
        <v>174</v>
      </c>
      <c r="AK191" s="154" t="s">
        <v>174</v>
      </c>
      <c r="AL191" s="154" t="s">
        <v>338</v>
      </c>
    </row>
    <row r="192" spans="1:38" ht="12.75" customHeight="1">
      <c r="A192" s="38"/>
      <c r="AA192" s="154" t="s">
        <v>691</v>
      </c>
      <c r="AB192" s="154" t="s">
        <v>590</v>
      </c>
      <c r="AC192" s="154" t="str">
        <f>IF(Enrollment!$G$132&lt;&gt;"",Enrollment!$G$132,"")</f>
        <v/>
      </c>
      <c r="AD192" s="154" t="s">
        <v>331</v>
      </c>
      <c r="AE192" s="154" t="s">
        <v>570</v>
      </c>
      <c r="AF192" s="154" t="s">
        <v>679</v>
      </c>
      <c r="AG192" s="154" t="s">
        <v>690</v>
      </c>
      <c r="AH192" s="154" t="s">
        <v>681</v>
      </c>
      <c r="AI192" s="154" t="s">
        <v>174</v>
      </c>
      <c r="AJ192" s="154" t="s">
        <v>174</v>
      </c>
      <c r="AK192" s="154" t="s">
        <v>174</v>
      </c>
      <c r="AL192" s="154" t="s">
        <v>338</v>
      </c>
    </row>
    <row r="193" spans="1:40" ht="12.75" customHeight="1">
      <c r="A193" s="38"/>
      <c r="AA193" s="154" t="s">
        <v>692</v>
      </c>
      <c r="AB193" s="154" t="s">
        <v>589</v>
      </c>
      <c r="AC193" s="154" t="str">
        <f>IF(Enrollment!$F$133&lt;&gt;"",Enrollment!$F$133,"")</f>
        <v/>
      </c>
      <c r="AD193" s="154" t="s">
        <v>331</v>
      </c>
      <c r="AE193" s="154" t="s">
        <v>570</v>
      </c>
      <c r="AF193" s="154" t="s">
        <v>679</v>
      </c>
      <c r="AG193" s="154" t="s">
        <v>693</v>
      </c>
      <c r="AH193" s="154" t="s">
        <v>573</v>
      </c>
      <c r="AI193" s="154" t="s">
        <v>174</v>
      </c>
      <c r="AJ193" s="154" t="s">
        <v>174</v>
      </c>
      <c r="AK193" s="154" t="s">
        <v>174</v>
      </c>
      <c r="AL193" s="154" t="s">
        <v>338</v>
      </c>
    </row>
    <row r="194" spans="1:40" ht="12.75" customHeight="1">
      <c r="A194" s="38"/>
      <c r="AA194" s="154" t="s">
        <v>694</v>
      </c>
      <c r="AB194" s="154" t="s">
        <v>590</v>
      </c>
      <c r="AC194" s="154" t="str">
        <f>IF(Enrollment!$G$133&lt;&gt;"",Enrollment!$G$133,"")</f>
        <v/>
      </c>
      <c r="AD194" s="154" t="s">
        <v>331</v>
      </c>
      <c r="AE194" s="154" t="s">
        <v>570</v>
      </c>
      <c r="AF194" s="154" t="s">
        <v>679</v>
      </c>
      <c r="AG194" s="154" t="s">
        <v>693</v>
      </c>
      <c r="AH194" s="154" t="s">
        <v>681</v>
      </c>
      <c r="AI194" s="154" t="s">
        <v>174</v>
      </c>
      <c r="AJ194" s="154" t="s">
        <v>174</v>
      </c>
      <c r="AK194" s="154" t="s">
        <v>174</v>
      </c>
      <c r="AL194" s="154" t="s">
        <v>338</v>
      </c>
    </row>
    <row r="195" spans="1:40" ht="12.75" customHeight="1">
      <c r="A195" s="38"/>
      <c r="AA195" s="154" t="s">
        <v>695</v>
      </c>
      <c r="AB195" s="154" t="s">
        <v>589</v>
      </c>
      <c r="AC195" s="154" t="str">
        <f>IF(Enrollment!$F$134&lt;&gt;"",Enrollment!$F$134,"")</f>
        <v/>
      </c>
      <c r="AD195" s="154" t="s">
        <v>331</v>
      </c>
      <c r="AE195" s="154" t="s">
        <v>570</v>
      </c>
      <c r="AF195" s="154" t="s">
        <v>679</v>
      </c>
      <c r="AG195" s="154" t="s">
        <v>696</v>
      </c>
      <c r="AH195" s="154" t="s">
        <v>573</v>
      </c>
      <c r="AI195" s="154" t="s">
        <v>174</v>
      </c>
      <c r="AJ195" s="154" t="s">
        <v>174</v>
      </c>
      <c r="AK195" s="154" t="s">
        <v>174</v>
      </c>
      <c r="AL195" s="154" t="s">
        <v>338</v>
      </c>
    </row>
    <row r="196" spans="1:40" ht="12.75" customHeight="1">
      <c r="A196" s="38"/>
      <c r="AA196" s="154" t="s">
        <v>697</v>
      </c>
      <c r="AB196" s="154" t="s">
        <v>590</v>
      </c>
      <c r="AC196" s="154" t="str">
        <f>IF(Enrollment!$G$134&lt;&gt;"",Enrollment!$G$134,"")</f>
        <v/>
      </c>
      <c r="AD196" s="154" t="s">
        <v>331</v>
      </c>
      <c r="AE196" s="154" t="s">
        <v>570</v>
      </c>
      <c r="AF196" s="154" t="s">
        <v>679</v>
      </c>
      <c r="AG196" s="154" t="s">
        <v>696</v>
      </c>
      <c r="AH196" s="154" t="s">
        <v>681</v>
      </c>
      <c r="AI196" s="154" t="s">
        <v>174</v>
      </c>
      <c r="AJ196" s="154" t="s">
        <v>174</v>
      </c>
      <c r="AK196" s="154" t="s">
        <v>174</v>
      </c>
      <c r="AL196" s="154" t="s">
        <v>338</v>
      </c>
    </row>
    <row r="197" spans="1:40" ht="12.75" customHeight="1">
      <c r="A197" s="38"/>
      <c r="AA197" s="154" t="s">
        <v>698</v>
      </c>
      <c r="AB197" s="154" t="s">
        <v>589</v>
      </c>
      <c r="AC197" s="154" t="str">
        <f>IF(Enrollment!$F$135&lt;&gt;"",Enrollment!$F$135,"")</f>
        <v/>
      </c>
      <c r="AD197" s="154" t="s">
        <v>331</v>
      </c>
      <c r="AE197" s="154" t="s">
        <v>570</v>
      </c>
      <c r="AF197" s="154" t="s">
        <v>679</v>
      </c>
      <c r="AG197" s="154" t="s">
        <v>699</v>
      </c>
      <c r="AH197" s="154" t="s">
        <v>573</v>
      </c>
      <c r="AI197" s="154" t="s">
        <v>174</v>
      </c>
      <c r="AJ197" s="154" t="s">
        <v>174</v>
      </c>
      <c r="AK197" s="154" t="s">
        <v>174</v>
      </c>
      <c r="AL197" s="154" t="s">
        <v>338</v>
      </c>
    </row>
    <row r="198" spans="1:40" ht="12.75" customHeight="1">
      <c r="A198" s="38"/>
      <c r="AA198" s="154" t="s">
        <v>700</v>
      </c>
      <c r="AB198" s="154" t="s">
        <v>590</v>
      </c>
      <c r="AC198" s="154" t="str">
        <f>IF(Enrollment!$G$135&lt;&gt;"",Enrollment!$G$135,"")</f>
        <v/>
      </c>
      <c r="AD198" s="154" t="s">
        <v>331</v>
      </c>
      <c r="AE198" s="154" t="s">
        <v>570</v>
      </c>
      <c r="AF198" s="154" t="s">
        <v>679</v>
      </c>
      <c r="AG198" s="154" t="s">
        <v>699</v>
      </c>
      <c r="AH198" s="154" t="s">
        <v>681</v>
      </c>
      <c r="AI198" s="154" t="s">
        <v>174</v>
      </c>
      <c r="AJ198" s="154" t="s">
        <v>174</v>
      </c>
      <c r="AK198" s="154" t="s">
        <v>174</v>
      </c>
      <c r="AL198" s="154" t="s">
        <v>338</v>
      </c>
    </row>
    <row r="199" spans="1:40" ht="12.75" customHeight="1">
      <c r="A199" s="38"/>
      <c r="AA199" s="154" t="s">
        <v>701</v>
      </c>
      <c r="AB199" s="154" t="s">
        <v>589</v>
      </c>
      <c r="AC199" s="154" t="str">
        <f>IF(Enrollment!$F$136&lt;&gt;"",Enrollment!$F$136,"")</f>
        <v/>
      </c>
      <c r="AD199" s="154" t="s">
        <v>331</v>
      </c>
      <c r="AE199" s="154" t="s">
        <v>570</v>
      </c>
      <c r="AF199" s="154" t="s">
        <v>679</v>
      </c>
      <c r="AG199" s="154" t="s">
        <v>702</v>
      </c>
      <c r="AH199" s="154" t="s">
        <v>573</v>
      </c>
      <c r="AI199" s="154" t="s">
        <v>174</v>
      </c>
      <c r="AJ199" s="154" t="s">
        <v>174</v>
      </c>
      <c r="AK199" s="154" t="s">
        <v>174</v>
      </c>
      <c r="AL199" s="154" t="s">
        <v>338</v>
      </c>
    </row>
    <row r="200" spans="1:40" ht="12.75" customHeight="1">
      <c r="A200" s="38"/>
      <c r="AA200" s="154" t="s">
        <v>703</v>
      </c>
      <c r="AB200" s="154" t="s">
        <v>590</v>
      </c>
      <c r="AC200" s="154" t="str">
        <f>IF(Enrollment!$G$136&lt;&gt;"",Enrollment!$G$136,"")</f>
        <v/>
      </c>
      <c r="AD200" s="154" t="s">
        <v>331</v>
      </c>
      <c r="AE200" s="154" t="s">
        <v>570</v>
      </c>
      <c r="AF200" s="154" t="s">
        <v>679</v>
      </c>
      <c r="AG200" s="154" t="s">
        <v>702</v>
      </c>
      <c r="AH200" s="154" t="s">
        <v>681</v>
      </c>
      <c r="AI200" s="154" t="s">
        <v>174</v>
      </c>
      <c r="AJ200" s="154" t="s">
        <v>174</v>
      </c>
      <c r="AK200" s="154" t="s">
        <v>174</v>
      </c>
      <c r="AL200" s="154" t="s">
        <v>338</v>
      </c>
    </row>
    <row r="201" spans="1:40" ht="12.75" customHeight="1">
      <c r="A201" s="38"/>
      <c r="AA201" s="154" t="s">
        <v>704</v>
      </c>
      <c r="AB201" s="154" t="s">
        <v>589</v>
      </c>
      <c r="AC201" s="154" t="str">
        <f>IF(Enrollment!$F$137&lt;&gt;"",Enrollment!$F$137,"")</f>
        <v/>
      </c>
      <c r="AD201" s="154" t="s">
        <v>331</v>
      </c>
      <c r="AE201" s="154" t="s">
        <v>570</v>
      </c>
      <c r="AF201" s="154" t="s">
        <v>679</v>
      </c>
      <c r="AG201" s="154" t="s">
        <v>705</v>
      </c>
      <c r="AH201" s="154" t="s">
        <v>573</v>
      </c>
      <c r="AI201" s="154" t="s">
        <v>174</v>
      </c>
      <c r="AJ201" s="154" t="s">
        <v>174</v>
      </c>
      <c r="AK201" s="154" t="s">
        <v>174</v>
      </c>
      <c r="AL201" s="154" t="s">
        <v>338</v>
      </c>
    </row>
    <row r="202" spans="1:40" ht="12.75" customHeight="1">
      <c r="A202" s="38"/>
      <c r="AA202" s="154" t="s">
        <v>706</v>
      </c>
      <c r="AB202" s="154" t="s">
        <v>590</v>
      </c>
      <c r="AC202" s="154" t="str">
        <f>IF(Enrollment!$G$137&lt;&gt;"",Enrollment!$G$137,"")</f>
        <v/>
      </c>
      <c r="AD202" s="154" t="s">
        <v>331</v>
      </c>
      <c r="AE202" s="154" t="s">
        <v>570</v>
      </c>
      <c r="AF202" s="154" t="s">
        <v>679</v>
      </c>
      <c r="AG202" s="154" t="s">
        <v>705</v>
      </c>
      <c r="AH202" s="154" t="s">
        <v>681</v>
      </c>
      <c r="AI202" s="154" t="s">
        <v>174</v>
      </c>
      <c r="AJ202" s="154" t="s">
        <v>174</v>
      </c>
      <c r="AK202" s="154" t="s">
        <v>174</v>
      </c>
      <c r="AL202" s="154" t="s">
        <v>338</v>
      </c>
    </row>
    <row r="203" spans="1:40" ht="12.75" customHeight="1">
      <c r="A203" s="38"/>
      <c r="AA203" s="154" t="s">
        <v>707</v>
      </c>
      <c r="AB203" s="154" t="s">
        <v>2555</v>
      </c>
      <c r="AC203" s="154">
        <f>IF(Enrollment!$G$143&lt;&gt;"",Enrollment!$G$143,"")</f>
        <v>5767</v>
      </c>
      <c r="AD203" s="154" t="s">
        <v>331</v>
      </c>
      <c r="AE203" s="154" t="s">
        <v>708</v>
      </c>
      <c r="AF203" s="154" t="s">
        <v>333</v>
      </c>
      <c r="AG203" s="154" t="s">
        <v>334</v>
      </c>
      <c r="AH203" s="154" t="s">
        <v>709</v>
      </c>
      <c r="AI203" s="154" t="s">
        <v>174</v>
      </c>
      <c r="AJ203" s="154" t="s">
        <v>336</v>
      </c>
      <c r="AK203" s="154" t="s">
        <v>174</v>
      </c>
      <c r="AL203" s="154" t="s">
        <v>338</v>
      </c>
    </row>
    <row r="204" spans="1:40" ht="12.75" customHeight="1">
      <c r="A204" s="38"/>
      <c r="AA204" s="154" t="s">
        <v>710</v>
      </c>
      <c r="AB204" s="154" t="s">
        <v>2556</v>
      </c>
      <c r="AC204" s="154">
        <f>IF(Enrollment!$G$145&lt;&gt;"",Enrollment!$G$145,"")</f>
        <v>4993</v>
      </c>
      <c r="AD204" s="154" t="s">
        <v>331</v>
      </c>
      <c r="AE204" s="154" t="s">
        <v>708</v>
      </c>
      <c r="AF204" s="154" t="s">
        <v>333</v>
      </c>
      <c r="AG204" s="154" t="s">
        <v>334</v>
      </c>
      <c r="AH204" s="154" t="s">
        <v>709</v>
      </c>
      <c r="AI204" s="154" t="s">
        <v>174</v>
      </c>
      <c r="AJ204" s="154" t="s">
        <v>336</v>
      </c>
      <c r="AK204" s="154" t="s">
        <v>174</v>
      </c>
      <c r="AL204" s="154" t="s">
        <v>338</v>
      </c>
    </row>
    <row r="205" spans="1:40" ht="12.75" customHeight="1">
      <c r="A205" s="38"/>
      <c r="AA205" s="154" t="s">
        <v>711</v>
      </c>
      <c r="AB205" s="154" t="s">
        <v>2557</v>
      </c>
      <c r="AC205" s="313">
        <f>IF(Enrollment!$G$147&lt;&gt;"",Enrollment!$G$147,"")</f>
        <v>0.86578810473383039</v>
      </c>
      <c r="AD205" s="154" t="s">
        <v>331</v>
      </c>
      <c r="AE205" s="154" t="s">
        <v>708</v>
      </c>
      <c r="AF205" s="154" t="s">
        <v>333</v>
      </c>
      <c r="AG205" s="154" t="s">
        <v>334</v>
      </c>
      <c r="AH205" s="154" t="s">
        <v>709</v>
      </c>
      <c r="AI205" s="154" t="s">
        <v>174</v>
      </c>
      <c r="AJ205" s="154" t="s">
        <v>336</v>
      </c>
      <c r="AK205" s="154" t="s">
        <v>174</v>
      </c>
      <c r="AL205" s="154" t="s">
        <v>2642</v>
      </c>
    </row>
    <row r="206" spans="1:40" ht="12.75" customHeight="1">
      <c r="A206" s="38"/>
      <c r="AA206" s="231"/>
      <c r="AB206" s="231"/>
      <c r="AC206" s="231"/>
      <c r="AD206" s="231"/>
      <c r="AE206" s="231"/>
      <c r="AF206" s="231"/>
      <c r="AG206" s="231"/>
      <c r="AH206" s="231"/>
      <c r="AI206" s="231"/>
      <c r="AJ206" s="231"/>
      <c r="AK206" s="231"/>
      <c r="AL206" s="231"/>
      <c r="AM206" s="231"/>
      <c r="AN206" s="231"/>
    </row>
    <row r="207" spans="1:40" ht="12.75" customHeight="1">
      <c r="A207" s="38"/>
      <c r="AA207" s="231"/>
      <c r="AB207" s="231"/>
      <c r="AC207" s="231"/>
      <c r="AD207" s="231"/>
      <c r="AE207" s="231"/>
      <c r="AF207" s="231"/>
      <c r="AG207" s="231"/>
      <c r="AH207" s="231"/>
      <c r="AI207" s="231"/>
      <c r="AJ207" s="231"/>
      <c r="AK207" s="231"/>
      <c r="AL207" s="231"/>
      <c r="AM207" s="231"/>
      <c r="AN207" s="231"/>
    </row>
    <row r="208" spans="1:40" ht="12.75" customHeight="1">
      <c r="A208" s="38"/>
      <c r="AA208" s="231"/>
      <c r="AB208" s="231"/>
      <c r="AC208" s="231"/>
      <c r="AD208" s="231"/>
      <c r="AE208" s="231"/>
      <c r="AF208" s="231"/>
      <c r="AG208" s="231"/>
      <c r="AH208" s="231"/>
      <c r="AI208" s="231"/>
      <c r="AJ208" s="231"/>
      <c r="AK208" s="231"/>
      <c r="AL208" s="231"/>
      <c r="AM208" s="231"/>
      <c r="AN208" s="231"/>
    </row>
    <row r="209" spans="1:40" ht="12.75" customHeight="1">
      <c r="A209" s="38"/>
      <c r="AA209" s="231"/>
      <c r="AB209" s="231"/>
      <c r="AC209" s="231"/>
      <c r="AD209" s="231"/>
      <c r="AE209" s="231"/>
      <c r="AF209" s="231"/>
      <c r="AG209" s="231"/>
      <c r="AH209" s="231"/>
      <c r="AI209" s="231"/>
      <c r="AJ209" s="231"/>
      <c r="AK209" s="231"/>
      <c r="AL209" s="231"/>
      <c r="AM209" s="231"/>
      <c r="AN209" s="231"/>
    </row>
    <row r="210" spans="1:40" ht="12.75" customHeight="1">
      <c r="A210" s="38"/>
      <c r="AA210" s="231"/>
      <c r="AB210" s="231"/>
      <c r="AC210" s="231"/>
      <c r="AD210" s="231"/>
      <c r="AE210" s="231"/>
      <c r="AF210" s="231"/>
      <c r="AG210" s="231"/>
      <c r="AH210" s="231"/>
      <c r="AI210" s="231"/>
      <c r="AJ210" s="231"/>
      <c r="AK210" s="231"/>
      <c r="AL210" s="231"/>
      <c r="AM210" s="231"/>
      <c r="AN210" s="231"/>
    </row>
    <row r="211" spans="1:40" ht="12.75" customHeight="1">
      <c r="A211" s="38"/>
      <c r="AA211" s="231"/>
      <c r="AB211" s="231"/>
      <c r="AC211" s="231"/>
      <c r="AD211" s="231"/>
      <c r="AE211" s="231"/>
      <c r="AF211" s="231"/>
      <c r="AG211" s="231"/>
      <c r="AH211" s="231"/>
      <c r="AI211" s="231"/>
      <c r="AJ211" s="231"/>
      <c r="AK211" s="231"/>
      <c r="AL211" s="231"/>
      <c r="AM211" s="231"/>
      <c r="AN211" s="231"/>
    </row>
    <row r="212" spans="1:40" ht="12.75" customHeight="1">
      <c r="A212" s="38"/>
      <c r="AA212" s="231"/>
      <c r="AB212" s="231"/>
      <c r="AC212" s="231"/>
      <c r="AD212" s="231"/>
      <c r="AE212" s="231"/>
      <c r="AF212" s="231"/>
      <c r="AG212" s="231"/>
      <c r="AH212" s="231"/>
      <c r="AI212" s="231"/>
      <c r="AJ212" s="231"/>
      <c r="AK212" s="231"/>
      <c r="AL212" s="231"/>
      <c r="AM212" s="231"/>
      <c r="AN212" s="231"/>
    </row>
    <row r="213" spans="1:40" ht="12.75" customHeight="1">
      <c r="A213" s="38"/>
      <c r="AA213" s="231"/>
      <c r="AB213" s="231"/>
      <c r="AC213" s="231"/>
      <c r="AD213" s="231"/>
      <c r="AE213" s="231"/>
      <c r="AF213" s="231"/>
      <c r="AG213" s="231"/>
      <c r="AH213" s="231"/>
      <c r="AI213" s="231"/>
      <c r="AJ213" s="231"/>
      <c r="AK213" s="231"/>
      <c r="AL213" s="231"/>
      <c r="AM213" s="231"/>
      <c r="AN213" s="231"/>
    </row>
    <row r="214" spans="1:40" ht="12.75" customHeight="1">
      <c r="A214" s="38"/>
      <c r="AA214" s="231"/>
      <c r="AB214" s="231"/>
      <c r="AC214" s="231"/>
      <c r="AD214" s="231"/>
      <c r="AE214" s="231"/>
      <c r="AF214" s="231"/>
      <c r="AG214" s="231"/>
      <c r="AH214" s="231"/>
      <c r="AI214" s="231"/>
      <c r="AJ214" s="231"/>
      <c r="AK214" s="231"/>
      <c r="AL214" s="231"/>
      <c r="AM214" s="231"/>
      <c r="AN214" s="231"/>
    </row>
    <row r="215" spans="1:40" ht="12.75" customHeight="1">
      <c r="A215" s="38"/>
      <c r="AA215" s="231"/>
      <c r="AB215" s="231"/>
      <c r="AC215" s="231"/>
      <c r="AD215" s="231"/>
      <c r="AE215" s="231"/>
      <c r="AF215" s="231"/>
      <c r="AG215" s="231"/>
      <c r="AH215" s="231"/>
      <c r="AI215" s="231"/>
      <c r="AJ215" s="231"/>
      <c r="AK215" s="231"/>
      <c r="AL215" s="231"/>
      <c r="AM215" s="231"/>
      <c r="AN215" s="231"/>
    </row>
    <row r="216" spans="1:40" ht="12.75" customHeight="1">
      <c r="A216" s="38"/>
      <c r="AA216" s="231"/>
      <c r="AB216" s="231"/>
      <c r="AC216" s="231"/>
      <c r="AD216" s="231"/>
      <c r="AE216" s="231"/>
      <c r="AF216" s="231"/>
      <c r="AG216" s="231"/>
      <c r="AH216" s="231"/>
      <c r="AI216" s="231"/>
      <c r="AJ216" s="231"/>
      <c r="AK216" s="231"/>
      <c r="AL216" s="231"/>
      <c r="AM216" s="231"/>
      <c r="AN216" s="231"/>
    </row>
    <row r="217" spans="1:40" ht="12.75" customHeight="1">
      <c r="A217" s="38"/>
      <c r="AA217" s="231"/>
      <c r="AB217" s="231"/>
      <c r="AC217" s="231"/>
      <c r="AD217" s="231"/>
      <c r="AE217" s="231"/>
      <c r="AF217" s="231"/>
      <c r="AG217" s="231"/>
      <c r="AH217" s="231"/>
      <c r="AI217" s="231"/>
      <c r="AJ217" s="231"/>
      <c r="AK217" s="231"/>
      <c r="AL217" s="231"/>
      <c r="AM217" s="231"/>
      <c r="AN217" s="231"/>
    </row>
    <row r="218" spans="1:40" ht="12.75" customHeight="1">
      <c r="A218" s="38"/>
      <c r="AA218" s="231"/>
      <c r="AB218" s="231"/>
      <c r="AC218" s="231"/>
      <c r="AD218" s="231"/>
      <c r="AE218" s="231"/>
      <c r="AF218" s="231"/>
      <c r="AG218" s="231"/>
      <c r="AH218" s="231"/>
      <c r="AI218" s="231"/>
      <c r="AJ218" s="231"/>
      <c r="AK218" s="231"/>
      <c r="AL218" s="231"/>
      <c r="AM218" s="231"/>
      <c r="AN218" s="231"/>
    </row>
    <row r="219" spans="1:40" ht="12.75" customHeight="1">
      <c r="A219" s="38"/>
      <c r="AA219" s="231"/>
      <c r="AB219" s="231"/>
      <c r="AC219" s="231"/>
      <c r="AD219" s="231"/>
      <c r="AE219" s="231"/>
      <c r="AF219" s="231"/>
      <c r="AG219" s="231"/>
      <c r="AH219" s="231"/>
      <c r="AI219" s="231"/>
      <c r="AJ219" s="231"/>
      <c r="AK219" s="231"/>
      <c r="AL219" s="231"/>
      <c r="AM219" s="231"/>
      <c r="AN219" s="231"/>
    </row>
    <row r="220" spans="1:40" ht="12.75" customHeight="1">
      <c r="A220" s="38"/>
      <c r="AA220" s="231"/>
      <c r="AB220" s="231"/>
      <c r="AC220" s="231"/>
      <c r="AD220" s="231"/>
      <c r="AE220" s="231"/>
      <c r="AF220" s="231"/>
      <c r="AG220" s="231"/>
      <c r="AH220" s="231"/>
      <c r="AI220" s="231"/>
      <c r="AJ220" s="231"/>
      <c r="AK220" s="231"/>
      <c r="AL220" s="231"/>
      <c r="AM220" s="231"/>
      <c r="AN220" s="231"/>
    </row>
    <row r="221" spans="1:40" ht="12.75" customHeight="1">
      <c r="A221" s="38"/>
      <c r="AA221" s="231"/>
      <c r="AB221" s="231"/>
      <c r="AC221" s="231"/>
      <c r="AD221" s="231"/>
      <c r="AE221" s="231"/>
      <c r="AF221" s="231"/>
      <c r="AG221" s="231"/>
      <c r="AH221" s="231"/>
      <c r="AI221" s="231"/>
      <c r="AJ221" s="231"/>
      <c r="AK221" s="231"/>
      <c r="AL221" s="231"/>
      <c r="AM221" s="231"/>
      <c r="AN221" s="231"/>
    </row>
    <row r="222" spans="1:40" ht="12.75" customHeight="1">
      <c r="A222" s="38"/>
      <c r="AA222" s="231"/>
      <c r="AB222" s="231"/>
      <c r="AC222" s="231"/>
      <c r="AD222" s="231"/>
      <c r="AE222" s="231"/>
      <c r="AF222" s="231"/>
      <c r="AG222" s="231"/>
      <c r="AH222" s="231"/>
      <c r="AI222" s="231"/>
      <c r="AJ222" s="231"/>
      <c r="AK222" s="231"/>
      <c r="AL222" s="231"/>
      <c r="AM222" s="231"/>
      <c r="AN222" s="231"/>
    </row>
    <row r="223" spans="1:40" ht="12.75" customHeight="1">
      <c r="A223" s="38"/>
      <c r="AA223" s="231"/>
      <c r="AB223" s="231"/>
      <c r="AC223" s="231"/>
      <c r="AD223" s="231"/>
      <c r="AE223" s="231"/>
      <c r="AF223" s="231"/>
      <c r="AG223" s="231"/>
      <c r="AH223" s="231"/>
      <c r="AI223" s="231"/>
      <c r="AJ223" s="231"/>
      <c r="AK223" s="231"/>
      <c r="AL223" s="231"/>
      <c r="AM223" s="231"/>
      <c r="AN223" s="231"/>
    </row>
    <row r="224" spans="1:40" ht="12.75" customHeight="1">
      <c r="A224" s="38"/>
      <c r="AA224" s="231"/>
      <c r="AB224" s="231"/>
      <c r="AC224" s="231"/>
      <c r="AD224" s="231"/>
      <c r="AE224" s="231"/>
      <c r="AF224" s="231"/>
      <c r="AG224" s="231"/>
      <c r="AH224" s="231"/>
      <c r="AI224" s="231"/>
      <c r="AJ224" s="231"/>
      <c r="AK224" s="231"/>
      <c r="AL224" s="231"/>
      <c r="AM224" s="231"/>
      <c r="AN224" s="231"/>
    </row>
    <row r="225" spans="1:40" ht="12.75" customHeight="1">
      <c r="A225" s="38"/>
      <c r="AA225" s="231"/>
      <c r="AB225" s="231"/>
      <c r="AC225" s="231"/>
      <c r="AD225" s="231"/>
      <c r="AE225" s="231"/>
      <c r="AF225" s="231"/>
      <c r="AG225" s="231"/>
      <c r="AH225" s="231"/>
      <c r="AI225" s="231"/>
      <c r="AJ225" s="231"/>
      <c r="AK225" s="231"/>
      <c r="AL225" s="231"/>
      <c r="AM225" s="231"/>
      <c r="AN225" s="231"/>
    </row>
    <row r="226" spans="1:40" ht="12.75" customHeight="1">
      <c r="A226" s="38"/>
      <c r="AA226" s="231"/>
      <c r="AB226" s="231"/>
      <c r="AC226" s="231"/>
      <c r="AD226" s="231"/>
      <c r="AE226" s="231"/>
      <c r="AF226" s="231"/>
      <c r="AG226" s="231"/>
      <c r="AH226" s="231"/>
      <c r="AI226" s="231"/>
      <c r="AJ226" s="231"/>
      <c r="AK226" s="231"/>
      <c r="AL226" s="231"/>
      <c r="AM226" s="231"/>
      <c r="AN226" s="231"/>
    </row>
    <row r="227" spans="1:40" ht="12.75" customHeight="1">
      <c r="A227" s="38"/>
    </row>
    <row r="228" spans="1:40" ht="12.75" customHeight="1">
      <c r="A228" s="38"/>
    </row>
    <row r="229" spans="1:40" ht="12.75" customHeight="1">
      <c r="A229" s="38"/>
    </row>
    <row r="230" spans="1:40" ht="12.75" customHeight="1">
      <c r="A230" s="38"/>
    </row>
    <row r="231" spans="1:40" ht="12.75" customHeight="1">
      <c r="A231" s="38"/>
    </row>
    <row r="232" spans="1:40" ht="12.75" customHeight="1">
      <c r="A232" s="38"/>
    </row>
    <row r="233" spans="1:40" ht="12.75" customHeight="1">
      <c r="A233" s="38"/>
    </row>
    <row r="234" spans="1:40" ht="12.75" customHeight="1">
      <c r="A234" s="38"/>
    </row>
    <row r="235" spans="1:40" ht="12.75" customHeight="1">
      <c r="A235" s="38"/>
    </row>
    <row r="236" spans="1:40" ht="12.75" customHeight="1">
      <c r="A236" s="38"/>
    </row>
    <row r="237" spans="1:40" ht="12.75" customHeight="1">
      <c r="A237" s="38"/>
    </row>
    <row r="238" spans="1:40" ht="12.75" customHeight="1">
      <c r="A238" s="38"/>
    </row>
    <row r="239" spans="1:40" ht="12.75" customHeight="1">
      <c r="A239" s="38"/>
    </row>
    <row r="240" spans="1:40" ht="12.75" customHeight="1">
      <c r="A240" s="38"/>
    </row>
    <row r="241" spans="1:1" ht="12.75" customHeight="1">
      <c r="A241" s="38"/>
    </row>
    <row r="242" spans="1:1" ht="12.75" customHeight="1">
      <c r="A242" s="38"/>
    </row>
    <row r="243" spans="1:1" ht="12.75" customHeight="1">
      <c r="A243" s="38"/>
    </row>
    <row r="244" spans="1:1" ht="12.75" customHeight="1">
      <c r="A244" s="38"/>
    </row>
    <row r="245" spans="1:1" ht="12.75" customHeight="1">
      <c r="A245" s="38"/>
    </row>
    <row r="246" spans="1:1" ht="12.75" customHeight="1">
      <c r="A246" s="38"/>
    </row>
    <row r="247" spans="1:1" ht="12.75" customHeight="1">
      <c r="A247" s="38"/>
    </row>
    <row r="248" spans="1:1" ht="12.75" customHeight="1">
      <c r="A248" s="38"/>
    </row>
    <row r="249" spans="1:1" ht="12.75" customHeight="1">
      <c r="A249" s="38"/>
    </row>
    <row r="250" spans="1:1" ht="12.75" customHeight="1">
      <c r="A250" s="38"/>
    </row>
    <row r="251" spans="1:1" ht="12.75" customHeight="1">
      <c r="A251" s="38"/>
    </row>
    <row r="252" spans="1:1" ht="12.75" customHeight="1">
      <c r="A252" s="38"/>
    </row>
    <row r="253" spans="1:1" ht="12.75" customHeight="1">
      <c r="A253" s="38"/>
    </row>
    <row r="254" spans="1:1" ht="12.75" customHeight="1">
      <c r="A254" s="38"/>
    </row>
    <row r="255" spans="1:1" ht="12.75" customHeight="1">
      <c r="A255" s="38"/>
    </row>
    <row r="256" spans="1:1" ht="12.75" customHeight="1">
      <c r="A256" s="38"/>
    </row>
    <row r="257" spans="1:1" ht="12.75" customHeight="1">
      <c r="A257" s="38"/>
    </row>
    <row r="258" spans="1:1" ht="12.75" customHeight="1">
      <c r="A258" s="38"/>
    </row>
    <row r="259" spans="1:1" ht="12.75" customHeight="1">
      <c r="A259" s="38"/>
    </row>
    <row r="260" spans="1:1" ht="12.75" customHeight="1">
      <c r="A260" s="38"/>
    </row>
    <row r="261" spans="1:1" ht="12.75" customHeight="1">
      <c r="A261" s="38"/>
    </row>
    <row r="262" spans="1:1" ht="12.75" customHeight="1">
      <c r="A262" s="38"/>
    </row>
    <row r="263" spans="1:1" ht="12.75" customHeight="1">
      <c r="A263" s="38"/>
    </row>
    <row r="264" spans="1:1" ht="12.75" customHeight="1">
      <c r="A264" s="38"/>
    </row>
    <row r="265" spans="1:1" ht="12.75" customHeight="1">
      <c r="A265" s="38"/>
    </row>
    <row r="266" spans="1:1" ht="12.75" customHeight="1">
      <c r="A266" s="38"/>
    </row>
    <row r="267" spans="1:1" ht="12.75" customHeight="1">
      <c r="A267" s="38"/>
    </row>
    <row r="268" spans="1:1" ht="12.75" customHeight="1">
      <c r="A268" s="38"/>
    </row>
    <row r="269" spans="1:1" ht="12.75" customHeight="1">
      <c r="A269" s="38"/>
    </row>
    <row r="270" spans="1:1" ht="12.75" customHeight="1">
      <c r="A270" s="38"/>
    </row>
    <row r="271" spans="1:1" ht="12.75" customHeight="1">
      <c r="A271" s="38"/>
    </row>
    <row r="272" spans="1:1" ht="12.75" customHeight="1">
      <c r="A272" s="38"/>
    </row>
    <row r="273" spans="1:1" ht="12.75" customHeight="1">
      <c r="A273" s="38"/>
    </row>
    <row r="274" spans="1:1" ht="12.75" customHeight="1">
      <c r="A274" s="38"/>
    </row>
    <row r="275" spans="1:1" ht="12.75" customHeight="1">
      <c r="A275" s="38"/>
    </row>
    <row r="276" spans="1:1" ht="12.75" customHeight="1">
      <c r="A276" s="38"/>
    </row>
    <row r="277" spans="1:1" ht="12.75" customHeight="1">
      <c r="A277" s="38"/>
    </row>
    <row r="278" spans="1:1" ht="12.75" customHeight="1">
      <c r="A278" s="38"/>
    </row>
    <row r="279" spans="1:1" ht="12.75" customHeight="1">
      <c r="A279" s="38"/>
    </row>
    <row r="280" spans="1:1" ht="12.75" customHeight="1">
      <c r="A280" s="38"/>
    </row>
    <row r="281" spans="1:1" ht="12.75" customHeight="1">
      <c r="A281" s="38"/>
    </row>
    <row r="282" spans="1:1" ht="12.75" customHeight="1">
      <c r="A282" s="38"/>
    </row>
    <row r="283" spans="1:1" ht="12.75" customHeight="1">
      <c r="A283" s="38"/>
    </row>
    <row r="284" spans="1:1" ht="12.75" customHeight="1">
      <c r="A284" s="38"/>
    </row>
    <row r="285" spans="1:1" ht="12.75" customHeight="1">
      <c r="A285" s="38"/>
    </row>
    <row r="286" spans="1:1" ht="12.75" customHeight="1">
      <c r="A286" s="38"/>
    </row>
    <row r="287" spans="1:1" ht="12.75" customHeight="1">
      <c r="A287" s="38"/>
    </row>
    <row r="288" spans="1:1" ht="12.75" customHeight="1">
      <c r="A288" s="38"/>
    </row>
    <row r="289" spans="1:1" ht="12.75" customHeight="1">
      <c r="A289" s="38"/>
    </row>
    <row r="290" spans="1:1" ht="12.75" customHeight="1">
      <c r="A290" s="38"/>
    </row>
    <row r="291" spans="1:1" ht="12.75" customHeight="1">
      <c r="A291" s="38"/>
    </row>
    <row r="292" spans="1:1" ht="12.75" customHeight="1">
      <c r="A292" s="38"/>
    </row>
    <row r="293" spans="1:1" ht="12.75" customHeight="1">
      <c r="A293" s="38"/>
    </row>
    <row r="294" spans="1:1" ht="12.75" customHeight="1">
      <c r="A294" s="38"/>
    </row>
    <row r="295" spans="1:1" ht="12.75" customHeight="1">
      <c r="A295" s="38"/>
    </row>
    <row r="296" spans="1:1" ht="12.75" customHeight="1">
      <c r="A296" s="38"/>
    </row>
    <row r="297" spans="1:1" ht="12.75" customHeight="1">
      <c r="A297" s="38"/>
    </row>
    <row r="298" spans="1:1" ht="12.75" customHeight="1">
      <c r="A298" s="38"/>
    </row>
    <row r="299" spans="1:1" ht="12.75" customHeight="1">
      <c r="A299" s="38"/>
    </row>
    <row r="300" spans="1:1" ht="12.75" customHeight="1">
      <c r="A300" s="38"/>
    </row>
    <row r="301" spans="1:1" ht="12.75" customHeight="1">
      <c r="A301" s="38"/>
    </row>
    <row r="302" spans="1:1" ht="12.75" customHeight="1">
      <c r="A302" s="38"/>
    </row>
    <row r="303" spans="1:1" ht="12.75" customHeight="1">
      <c r="A303" s="38"/>
    </row>
    <row r="304" spans="1:1" ht="12.75" customHeight="1">
      <c r="A304" s="38"/>
    </row>
    <row r="305" spans="1:1" ht="12.75" customHeight="1">
      <c r="A305" s="38"/>
    </row>
    <row r="306" spans="1:1" ht="12.75" customHeight="1">
      <c r="A306" s="38"/>
    </row>
    <row r="307" spans="1:1" ht="12.75" customHeight="1">
      <c r="A307" s="38"/>
    </row>
    <row r="308" spans="1:1" ht="12.75" customHeight="1">
      <c r="A308" s="38"/>
    </row>
    <row r="309" spans="1:1" ht="12.75" customHeight="1">
      <c r="A309" s="38"/>
    </row>
    <row r="310" spans="1:1" ht="12.75" customHeight="1">
      <c r="A310" s="38"/>
    </row>
    <row r="311" spans="1:1" ht="12.75" customHeight="1">
      <c r="A311" s="38"/>
    </row>
    <row r="312" spans="1:1" ht="12.75" customHeight="1">
      <c r="A312" s="38"/>
    </row>
    <row r="313" spans="1:1" ht="12.75" customHeight="1">
      <c r="A313" s="38"/>
    </row>
    <row r="314" spans="1:1" ht="12.75" customHeight="1">
      <c r="A314" s="38"/>
    </row>
    <row r="315" spans="1:1" ht="12.75" customHeight="1">
      <c r="A315" s="38"/>
    </row>
    <row r="316" spans="1:1" ht="12.75" customHeight="1">
      <c r="A316" s="38"/>
    </row>
    <row r="317" spans="1:1" ht="12.75" customHeight="1">
      <c r="A317" s="38"/>
    </row>
    <row r="318" spans="1:1" ht="12.75" customHeight="1">
      <c r="A318" s="38"/>
    </row>
    <row r="319" spans="1:1" ht="12.75" customHeight="1">
      <c r="A319" s="38"/>
    </row>
    <row r="320" spans="1:1" ht="12.75" customHeight="1">
      <c r="A320" s="38"/>
    </row>
    <row r="321" spans="1:1" ht="12.75" customHeight="1">
      <c r="A321" s="38"/>
    </row>
    <row r="322" spans="1:1" ht="12.75" customHeight="1">
      <c r="A322" s="38"/>
    </row>
    <row r="323" spans="1:1" ht="12.75" customHeight="1">
      <c r="A323" s="38"/>
    </row>
    <row r="324" spans="1:1" ht="12.75" customHeight="1">
      <c r="A324" s="38"/>
    </row>
    <row r="325" spans="1:1" ht="12.75" customHeight="1">
      <c r="A325" s="38"/>
    </row>
    <row r="326" spans="1:1" ht="12.75" customHeight="1">
      <c r="A326" s="38"/>
    </row>
    <row r="327" spans="1:1" ht="12.75" customHeight="1">
      <c r="A327" s="38"/>
    </row>
    <row r="328" spans="1:1" ht="12.75" customHeight="1">
      <c r="A328" s="38"/>
    </row>
    <row r="329" spans="1:1" ht="12.75" customHeight="1">
      <c r="A329" s="38"/>
    </row>
    <row r="330" spans="1:1" ht="12.75" customHeight="1">
      <c r="A330" s="38"/>
    </row>
    <row r="331" spans="1:1" ht="12.75" customHeight="1">
      <c r="A331" s="38"/>
    </row>
    <row r="332" spans="1:1" ht="12.75" customHeight="1">
      <c r="A332" s="38"/>
    </row>
    <row r="333" spans="1:1" ht="12.75" customHeight="1">
      <c r="A333" s="38"/>
    </row>
    <row r="334" spans="1:1" ht="12.75" customHeight="1">
      <c r="A334" s="38"/>
    </row>
    <row r="335" spans="1:1" ht="12.75" customHeight="1">
      <c r="A335" s="38"/>
    </row>
    <row r="336" spans="1:1" ht="12.75" customHeight="1">
      <c r="A336" s="38"/>
    </row>
    <row r="337" spans="1:1" ht="12.75" customHeight="1">
      <c r="A337" s="38"/>
    </row>
    <row r="338" spans="1:1" ht="12.75" customHeight="1">
      <c r="A338" s="38"/>
    </row>
    <row r="339" spans="1:1" ht="12.75" customHeight="1">
      <c r="A339" s="38"/>
    </row>
    <row r="340" spans="1:1" ht="12.75" customHeight="1">
      <c r="A340" s="38"/>
    </row>
    <row r="341" spans="1:1" ht="12.75" customHeight="1">
      <c r="A341" s="38"/>
    </row>
    <row r="342" spans="1:1" ht="12.75" customHeight="1">
      <c r="A342" s="38"/>
    </row>
    <row r="343" spans="1:1" ht="12.75" customHeight="1">
      <c r="A343" s="38"/>
    </row>
    <row r="344" spans="1:1" ht="12.75" customHeight="1">
      <c r="A344" s="38"/>
    </row>
    <row r="345" spans="1:1" ht="12.75" customHeight="1">
      <c r="A345" s="38"/>
    </row>
    <row r="346" spans="1:1" ht="12.75" customHeight="1">
      <c r="A346" s="38"/>
    </row>
    <row r="347" spans="1:1" ht="12.75" customHeight="1">
      <c r="A347" s="38"/>
    </row>
    <row r="348" spans="1:1" ht="12.75" customHeight="1">
      <c r="A348" s="38"/>
    </row>
    <row r="349" spans="1:1" ht="12.75" customHeight="1">
      <c r="A349" s="38"/>
    </row>
    <row r="350" spans="1:1" ht="12.75" customHeight="1">
      <c r="A350" s="38"/>
    </row>
    <row r="351" spans="1:1" ht="12.75" customHeight="1">
      <c r="A351" s="38"/>
    </row>
    <row r="352" spans="1:1" ht="12.75" customHeight="1">
      <c r="A352" s="38"/>
    </row>
    <row r="353" spans="1:1" ht="12.75" customHeight="1">
      <c r="A353" s="38"/>
    </row>
    <row r="354" spans="1:1" ht="12.75" customHeight="1">
      <c r="A354" s="38"/>
    </row>
    <row r="355" spans="1:1" ht="12.75" customHeight="1">
      <c r="A355" s="38"/>
    </row>
    <row r="356" spans="1:1" ht="12.75" customHeight="1">
      <c r="A356" s="38"/>
    </row>
    <row r="357" spans="1:1" ht="12.75" customHeight="1">
      <c r="A357" s="38"/>
    </row>
    <row r="358" spans="1:1" ht="12.75" customHeight="1">
      <c r="A358" s="38"/>
    </row>
    <row r="359" spans="1:1" ht="12.75" customHeight="1">
      <c r="A359" s="38"/>
    </row>
    <row r="360" spans="1:1" ht="12.75" customHeight="1">
      <c r="A360" s="38"/>
    </row>
    <row r="361" spans="1:1" ht="12.75" customHeight="1">
      <c r="A361" s="38"/>
    </row>
    <row r="362" spans="1:1" ht="12.75" customHeight="1">
      <c r="A362" s="38"/>
    </row>
    <row r="363" spans="1:1" ht="12.75" customHeight="1">
      <c r="A363" s="38"/>
    </row>
    <row r="364" spans="1:1" ht="12.75" customHeight="1">
      <c r="A364" s="38"/>
    </row>
    <row r="365" spans="1:1" ht="12.75" customHeight="1">
      <c r="A365" s="38"/>
    </row>
    <row r="366" spans="1:1" ht="12.75" customHeight="1">
      <c r="A366" s="38"/>
    </row>
    <row r="367" spans="1:1" ht="12.75" customHeight="1">
      <c r="A367" s="38"/>
    </row>
    <row r="368" spans="1:1" ht="12.75" customHeight="1">
      <c r="A368" s="38"/>
    </row>
    <row r="369" spans="1:1" ht="12.75" customHeight="1">
      <c r="A369" s="38"/>
    </row>
    <row r="370" spans="1:1" ht="12.75" customHeight="1">
      <c r="A370" s="38"/>
    </row>
    <row r="371" spans="1:1" ht="12.75" customHeight="1">
      <c r="A371" s="38"/>
    </row>
    <row r="372" spans="1:1" ht="12.75" customHeight="1">
      <c r="A372" s="38"/>
    </row>
    <row r="373" spans="1:1" ht="12.75" customHeight="1">
      <c r="A373" s="38"/>
    </row>
    <row r="374" spans="1:1" ht="12.75" customHeight="1">
      <c r="A374" s="38"/>
    </row>
    <row r="375" spans="1:1" ht="12.75" customHeight="1">
      <c r="A375" s="38"/>
    </row>
    <row r="376" spans="1:1" ht="12.75" customHeight="1">
      <c r="A376" s="38"/>
    </row>
    <row r="377" spans="1:1" ht="12.75" customHeight="1">
      <c r="A377" s="38"/>
    </row>
    <row r="378" spans="1:1" ht="12.75" customHeight="1">
      <c r="A378" s="38"/>
    </row>
    <row r="379" spans="1:1" ht="12.75" customHeight="1">
      <c r="A379" s="38"/>
    </row>
    <row r="380" spans="1:1" ht="12.75" customHeight="1">
      <c r="A380" s="38"/>
    </row>
    <row r="381" spans="1:1" ht="12.75" customHeight="1">
      <c r="A381" s="38"/>
    </row>
    <row r="382" spans="1:1" ht="12.75" customHeight="1">
      <c r="A382" s="38"/>
    </row>
    <row r="383" spans="1:1" ht="12.75" customHeight="1">
      <c r="A383" s="38"/>
    </row>
    <row r="384" spans="1:1" ht="12.75" customHeight="1">
      <c r="A384" s="38"/>
    </row>
    <row r="385" spans="1:1" ht="12.75" customHeight="1">
      <c r="A385" s="38"/>
    </row>
    <row r="386" spans="1:1" ht="12.75" customHeight="1">
      <c r="A386" s="38"/>
    </row>
    <row r="387" spans="1:1" ht="12.75" customHeight="1">
      <c r="A387" s="38"/>
    </row>
    <row r="388" spans="1:1" ht="12.75" customHeight="1">
      <c r="A388" s="38"/>
    </row>
    <row r="389" spans="1:1" ht="12.75" customHeight="1">
      <c r="A389" s="38"/>
    </row>
    <row r="390" spans="1:1" ht="12.75" customHeight="1">
      <c r="A390" s="38"/>
    </row>
    <row r="391" spans="1:1" ht="12.75" customHeight="1">
      <c r="A391" s="38"/>
    </row>
    <row r="392" spans="1:1" ht="12.75" customHeight="1">
      <c r="A392" s="38"/>
    </row>
    <row r="393" spans="1:1" ht="12.75" customHeight="1">
      <c r="A393" s="38"/>
    </row>
    <row r="394" spans="1:1" ht="12.75" customHeight="1">
      <c r="A394" s="38"/>
    </row>
    <row r="395" spans="1:1" ht="12.75" customHeight="1">
      <c r="A395" s="38"/>
    </row>
    <row r="396" spans="1:1" ht="12.75" customHeight="1">
      <c r="A396" s="38"/>
    </row>
    <row r="397" spans="1:1" ht="12.75" customHeight="1">
      <c r="A397" s="38"/>
    </row>
    <row r="398" spans="1:1" ht="12.75" customHeight="1">
      <c r="A398" s="38"/>
    </row>
    <row r="399" spans="1:1" ht="12.75" customHeight="1">
      <c r="A399" s="38"/>
    </row>
    <row r="400" spans="1:1" ht="12.75" customHeight="1">
      <c r="A400" s="38"/>
    </row>
    <row r="401" spans="1:1" ht="12.75" customHeight="1">
      <c r="A401" s="38"/>
    </row>
    <row r="402" spans="1:1" ht="12.75" customHeight="1">
      <c r="A402" s="38"/>
    </row>
    <row r="403" spans="1:1" ht="12.75" customHeight="1">
      <c r="A403" s="38"/>
    </row>
    <row r="404" spans="1:1" ht="12.75" customHeight="1">
      <c r="A404" s="38"/>
    </row>
    <row r="405" spans="1:1" ht="12.75" customHeight="1">
      <c r="A405" s="38"/>
    </row>
    <row r="406" spans="1:1" ht="12.75" customHeight="1">
      <c r="A406" s="38"/>
    </row>
    <row r="407" spans="1:1" ht="12.75" customHeight="1">
      <c r="A407" s="38"/>
    </row>
    <row r="408" spans="1:1" ht="12.75" customHeight="1">
      <c r="A408" s="38"/>
    </row>
    <row r="409" spans="1:1" ht="12.75" customHeight="1">
      <c r="A409" s="38"/>
    </row>
    <row r="410" spans="1:1" ht="12.75" customHeight="1">
      <c r="A410" s="38"/>
    </row>
    <row r="411" spans="1:1" ht="12.75" customHeight="1">
      <c r="A411" s="38"/>
    </row>
    <row r="412" spans="1:1" ht="12.75" customHeight="1">
      <c r="A412" s="38"/>
    </row>
    <row r="413" spans="1:1" ht="12.75" customHeight="1">
      <c r="A413" s="38"/>
    </row>
    <row r="414" spans="1:1" ht="12.75" customHeight="1">
      <c r="A414" s="38"/>
    </row>
    <row r="415" spans="1:1" ht="12.75" customHeight="1">
      <c r="A415" s="38"/>
    </row>
    <row r="416" spans="1:1" ht="12.75" customHeight="1">
      <c r="A416" s="38"/>
    </row>
    <row r="417" spans="1:1" ht="12.75" customHeight="1">
      <c r="A417" s="38"/>
    </row>
    <row r="418" spans="1:1" ht="12.75" customHeight="1">
      <c r="A418" s="38"/>
    </row>
    <row r="419" spans="1:1" ht="12.75" customHeight="1">
      <c r="A419" s="38"/>
    </row>
    <row r="420" spans="1:1" ht="12.75" customHeight="1">
      <c r="A420" s="38"/>
    </row>
    <row r="421" spans="1:1" ht="12.75" customHeight="1">
      <c r="A421" s="38"/>
    </row>
    <row r="422" spans="1:1" ht="12.75" customHeight="1">
      <c r="A422" s="38"/>
    </row>
    <row r="423" spans="1:1" ht="12.75" customHeight="1">
      <c r="A423" s="38"/>
    </row>
    <row r="424" spans="1:1" ht="12.75" customHeight="1">
      <c r="A424" s="38"/>
    </row>
    <row r="425" spans="1:1" ht="12.75" customHeight="1">
      <c r="A425" s="38"/>
    </row>
    <row r="426" spans="1:1" ht="12.75" customHeight="1">
      <c r="A426" s="38"/>
    </row>
    <row r="427" spans="1:1" ht="12.75" customHeight="1">
      <c r="A427" s="38"/>
    </row>
    <row r="428" spans="1:1" ht="12.75" customHeight="1">
      <c r="A428" s="38"/>
    </row>
    <row r="429" spans="1:1" ht="12.75" customHeight="1">
      <c r="A429" s="38"/>
    </row>
    <row r="430" spans="1:1" ht="12.75" customHeight="1">
      <c r="A430" s="38"/>
    </row>
    <row r="431" spans="1:1" ht="12.75" customHeight="1">
      <c r="A431" s="38"/>
    </row>
    <row r="432" spans="1:1" ht="12.75" customHeight="1">
      <c r="A432" s="38"/>
    </row>
    <row r="433" spans="1:1" ht="12.75" customHeight="1">
      <c r="A433" s="38"/>
    </row>
    <row r="434" spans="1:1" ht="12.75" customHeight="1">
      <c r="A434" s="38"/>
    </row>
    <row r="435" spans="1:1" ht="12.75" customHeight="1">
      <c r="A435" s="38"/>
    </row>
    <row r="436" spans="1:1" ht="12.75" customHeight="1">
      <c r="A436" s="38"/>
    </row>
    <row r="437" spans="1:1" ht="12.75" customHeight="1">
      <c r="A437" s="38"/>
    </row>
    <row r="438" spans="1:1" ht="12.75" customHeight="1">
      <c r="A438" s="38"/>
    </row>
    <row r="439" spans="1:1" ht="12.75" customHeight="1">
      <c r="A439" s="38"/>
    </row>
    <row r="440" spans="1:1" ht="12.75" customHeight="1">
      <c r="A440" s="38"/>
    </row>
    <row r="441" spans="1:1" ht="12.75" customHeight="1">
      <c r="A441" s="38"/>
    </row>
    <row r="442" spans="1:1" ht="12.75" customHeight="1">
      <c r="A442" s="38"/>
    </row>
    <row r="443" spans="1:1" ht="12.75" customHeight="1">
      <c r="A443" s="38"/>
    </row>
    <row r="444" spans="1:1" ht="12.75" customHeight="1">
      <c r="A444" s="38"/>
    </row>
    <row r="445" spans="1:1" ht="12.75" customHeight="1">
      <c r="A445" s="38"/>
    </row>
    <row r="446" spans="1:1" ht="12.75" customHeight="1">
      <c r="A446" s="38"/>
    </row>
    <row r="447" spans="1:1" ht="12.75" customHeight="1">
      <c r="A447" s="38"/>
    </row>
    <row r="448" spans="1:1" ht="12.75" customHeight="1">
      <c r="A448" s="38"/>
    </row>
    <row r="449" spans="1:1" ht="12.75" customHeight="1">
      <c r="A449" s="38"/>
    </row>
    <row r="450" spans="1:1" ht="12.75" customHeight="1">
      <c r="A450" s="38"/>
    </row>
    <row r="451" spans="1:1" ht="12.75" customHeight="1">
      <c r="A451" s="38"/>
    </row>
    <row r="452" spans="1:1" ht="12.75" customHeight="1">
      <c r="A452" s="38"/>
    </row>
    <row r="453" spans="1:1" ht="12.75" customHeight="1">
      <c r="A453" s="38"/>
    </row>
    <row r="454" spans="1:1" ht="12.75" customHeight="1">
      <c r="A454" s="38"/>
    </row>
    <row r="455" spans="1:1" ht="12.75" customHeight="1">
      <c r="A455" s="38"/>
    </row>
    <row r="456" spans="1:1" ht="12.75" customHeight="1">
      <c r="A456" s="38"/>
    </row>
    <row r="457" spans="1:1" ht="12.75" customHeight="1">
      <c r="A457" s="38"/>
    </row>
    <row r="458" spans="1:1" ht="12.75" customHeight="1">
      <c r="A458" s="38"/>
    </row>
    <row r="459" spans="1:1" ht="12.75" customHeight="1">
      <c r="A459" s="38"/>
    </row>
    <row r="460" spans="1:1" ht="12.75" customHeight="1">
      <c r="A460" s="38"/>
    </row>
    <row r="461" spans="1:1" ht="12.75" customHeight="1">
      <c r="A461" s="38"/>
    </row>
    <row r="462" spans="1:1" ht="12.75" customHeight="1">
      <c r="A462" s="38"/>
    </row>
    <row r="463" spans="1:1" ht="12.75" customHeight="1">
      <c r="A463" s="38"/>
    </row>
    <row r="464" spans="1:1" ht="12.75" customHeight="1">
      <c r="A464" s="38"/>
    </row>
    <row r="465" spans="1:1" ht="12.75" customHeight="1">
      <c r="A465" s="38"/>
    </row>
    <row r="466" spans="1:1" ht="12.75" customHeight="1">
      <c r="A466" s="38"/>
    </row>
    <row r="467" spans="1:1" ht="12.75" customHeight="1">
      <c r="A467" s="38"/>
    </row>
    <row r="468" spans="1:1" ht="12.75" customHeight="1">
      <c r="A468" s="38"/>
    </row>
    <row r="469" spans="1:1" ht="12.75" customHeight="1">
      <c r="A469" s="38"/>
    </row>
    <row r="470" spans="1:1" ht="12.75" customHeight="1">
      <c r="A470" s="38"/>
    </row>
    <row r="471" spans="1:1" ht="12.75" customHeight="1">
      <c r="A471" s="38"/>
    </row>
    <row r="472" spans="1:1" ht="12.75" customHeight="1">
      <c r="A472" s="38"/>
    </row>
    <row r="473" spans="1:1" ht="12.75" customHeight="1">
      <c r="A473" s="38"/>
    </row>
    <row r="474" spans="1:1" ht="12.75" customHeight="1">
      <c r="A474" s="38"/>
    </row>
    <row r="475" spans="1:1" ht="12.75" customHeight="1">
      <c r="A475" s="38"/>
    </row>
    <row r="476" spans="1:1" ht="12.75" customHeight="1">
      <c r="A476" s="38"/>
    </row>
    <row r="477" spans="1:1" ht="12.75" customHeight="1">
      <c r="A477" s="38"/>
    </row>
    <row r="478" spans="1:1" ht="12.75" customHeight="1">
      <c r="A478" s="38"/>
    </row>
    <row r="479" spans="1:1" ht="12.75" customHeight="1">
      <c r="A479" s="38"/>
    </row>
    <row r="480" spans="1:1" ht="12.75" customHeight="1">
      <c r="A480" s="38"/>
    </row>
    <row r="481" spans="1:1" ht="12.75" customHeight="1">
      <c r="A481" s="38"/>
    </row>
    <row r="482" spans="1:1" ht="12.75" customHeight="1">
      <c r="A482" s="38"/>
    </row>
    <row r="483" spans="1:1" ht="12.75" customHeight="1">
      <c r="A483" s="38"/>
    </row>
    <row r="484" spans="1:1" ht="12.75" customHeight="1">
      <c r="A484" s="38"/>
    </row>
    <row r="485" spans="1:1" ht="12.75" customHeight="1">
      <c r="A485" s="38"/>
    </row>
    <row r="486" spans="1:1" ht="12.75" customHeight="1">
      <c r="A486" s="38"/>
    </row>
    <row r="487" spans="1:1" ht="12.75" customHeight="1">
      <c r="A487" s="38"/>
    </row>
    <row r="488" spans="1:1" ht="12.75" customHeight="1">
      <c r="A488" s="38"/>
    </row>
    <row r="489" spans="1:1" ht="12.75" customHeight="1">
      <c r="A489" s="38"/>
    </row>
    <row r="490" spans="1:1" ht="12.75" customHeight="1">
      <c r="A490" s="38"/>
    </row>
    <row r="491" spans="1:1" ht="12.75" customHeight="1">
      <c r="A491" s="38"/>
    </row>
    <row r="492" spans="1:1" ht="12.75" customHeight="1">
      <c r="A492" s="38"/>
    </row>
    <row r="493" spans="1:1" ht="12.75" customHeight="1">
      <c r="A493" s="38"/>
    </row>
    <row r="494" spans="1:1" ht="12.75" customHeight="1">
      <c r="A494" s="38"/>
    </row>
    <row r="495" spans="1:1" ht="12.75" customHeight="1">
      <c r="A495" s="38"/>
    </row>
    <row r="496" spans="1:1" ht="12.75" customHeight="1">
      <c r="A496" s="38"/>
    </row>
    <row r="497" spans="1:1" ht="12.75" customHeight="1">
      <c r="A497" s="38"/>
    </row>
    <row r="498" spans="1:1" ht="12.75" customHeight="1">
      <c r="A498" s="38"/>
    </row>
    <row r="499" spans="1:1" ht="12.75" customHeight="1">
      <c r="A499" s="38"/>
    </row>
    <row r="500" spans="1:1" ht="12.75" customHeight="1">
      <c r="A500" s="38"/>
    </row>
    <row r="501" spans="1:1" ht="12.75" customHeight="1">
      <c r="A501" s="38"/>
    </row>
    <row r="502" spans="1:1" ht="12.75" customHeight="1">
      <c r="A502" s="38"/>
    </row>
    <row r="503" spans="1:1" ht="12.75" customHeight="1">
      <c r="A503" s="38"/>
    </row>
    <row r="504" spans="1:1" ht="12.75" customHeight="1">
      <c r="A504" s="38"/>
    </row>
    <row r="505" spans="1:1" ht="12.75" customHeight="1">
      <c r="A505" s="38"/>
    </row>
    <row r="506" spans="1:1" ht="12.75" customHeight="1">
      <c r="A506" s="38"/>
    </row>
    <row r="507" spans="1:1" ht="12.75" customHeight="1">
      <c r="A507" s="38"/>
    </row>
    <row r="508" spans="1:1" ht="12.75" customHeight="1">
      <c r="A508" s="38"/>
    </row>
    <row r="509" spans="1:1" ht="12.75" customHeight="1">
      <c r="A509" s="38"/>
    </row>
    <row r="510" spans="1:1" ht="12.75" customHeight="1">
      <c r="A510" s="38"/>
    </row>
    <row r="511" spans="1:1" ht="12.75" customHeight="1">
      <c r="A511" s="38"/>
    </row>
    <row r="512" spans="1:1" ht="12.75" customHeight="1">
      <c r="A512" s="38"/>
    </row>
    <row r="513" spans="1:1" ht="12.75" customHeight="1">
      <c r="A513" s="38"/>
    </row>
    <row r="514" spans="1:1" ht="12.75" customHeight="1">
      <c r="A514" s="38"/>
    </row>
    <row r="515" spans="1:1" ht="12.75" customHeight="1">
      <c r="A515" s="38"/>
    </row>
    <row r="516" spans="1:1" ht="12.75" customHeight="1">
      <c r="A516" s="38"/>
    </row>
    <row r="517" spans="1:1" ht="12.75" customHeight="1">
      <c r="A517" s="38"/>
    </row>
    <row r="518" spans="1:1" ht="12.75" customHeight="1">
      <c r="A518" s="38"/>
    </row>
    <row r="519" spans="1:1" ht="12.75" customHeight="1">
      <c r="A519" s="38"/>
    </row>
    <row r="520" spans="1:1" ht="12.75" customHeight="1">
      <c r="A520" s="38"/>
    </row>
    <row r="521" spans="1:1" ht="12.75" customHeight="1">
      <c r="A521" s="38"/>
    </row>
    <row r="522" spans="1:1" ht="12.75" customHeight="1">
      <c r="A522" s="38"/>
    </row>
    <row r="523" spans="1:1" ht="12.75" customHeight="1">
      <c r="A523" s="38"/>
    </row>
    <row r="524" spans="1:1" ht="12.75" customHeight="1">
      <c r="A524" s="38"/>
    </row>
    <row r="525" spans="1:1" ht="12.75" customHeight="1">
      <c r="A525" s="38"/>
    </row>
    <row r="526" spans="1:1" ht="12.75" customHeight="1">
      <c r="A526" s="38"/>
    </row>
    <row r="527" spans="1:1" ht="12.75" customHeight="1">
      <c r="A527" s="38"/>
    </row>
    <row r="528" spans="1:1" ht="12.75" customHeight="1">
      <c r="A528" s="38"/>
    </row>
    <row r="529" spans="1:1" ht="12.75" customHeight="1">
      <c r="A529" s="38"/>
    </row>
    <row r="530" spans="1:1" ht="12.75" customHeight="1">
      <c r="A530" s="38"/>
    </row>
    <row r="531" spans="1:1" ht="12.75" customHeight="1">
      <c r="A531" s="38"/>
    </row>
    <row r="532" spans="1:1" ht="12.75" customHeight="1">
      <c r="A532" s="38"/>
    </row>
    <row r="533" spans="1:1" ht="12.75" customHeight="1">
      <c r="A533" s="38"/>
    </row>
    <row r="534" spans="1:1" ht="12.75" customHeight="1">
      <c r="A534" s="38"/>
    </row>
    <row r="535" spans="1:1" ht="12.75" customHeight="1">
      <c r="A535" s="38"/>
    </row>
    <row r="536" spans="1:1" ht="12.75" customHeight="1">
      <c r="A536" s="38"/>
    </row>
    <row r="537" spans="1:1" ht="12.75" customHeight="1">
      <c r="A537" s="38"/>
    </row>
    <row r="538" spans="1:1" ht="12.75" customHeight="1">
      <c r="A538" s="38"/>
    </row>
    <row r="539" spans="1:1" ht="12.75" customHeight="1">
      <c r="A539" s="38"/>
    </row>
    <row r="540" spans="1:1" ht="12.75" customHeight="1">
      <c r="A540" s="38"/>
    </row>
    <row r="541" spans="1:1" ht="12.75" customHeight="1">
      <c r="A541" s="38"/>
    </row>
    <row r="542" spans="1:1" ht="12.75" customHeight="1">
      <c r="A542" s="38"/>
    </row>
    <row r="543" spans="1:1" ht="12.75" customHeight="1">
      <c r="A543" s="38"/>
    </row>
    <row r="544" spans="1:1" ht="12.75" customHeight="1">
      <c r="A544" s="38"/>
    </row>
    <row r="545" spans="1:1" ht="12.75" customHeight="1">
      <c r="A545" s="38"/>
    </row>
    <row r="546" spans="1:1" ht="12.75" customHeight="1">
      <c r="A546" s="38"/>
    </row>
    <row r="547" spans="1:1" ht="12.75" customHeight="1">
      <c r="A547" s="38"/>
    </row>
    <row r="548" spans="1:1" ht="12.75" customHeight="1">
      <c r="A548" s="38"/>
    </row>
    <row r="549" spans="1:1" ht="12.75" customHeight="1">
      <c r="A549" s="38"/>
    </row>
    <row r="550" spans="1:1" ht="12.75" customHeight="1">
      <c r="A550" s="38"/>
    </row>
    <row r="551" spans="1:1" ht="12.75" customHeight="1">
      <c r="A551" s="38"/>
    </row>
    <row r="552" spans="1:1" ht="12.75" customHeight="1">
      <c r="A552" s="38"/>
    </row>
    <row r="553" spans="1:1" ht="12.75" customHeight="1">
      <c r="A553" s="38"/>
    </row>
    <row r="554" spans="1:1" ht="12.75" customHeight="1">
      <c r="A554" s="38"/>
    </row>
    <row r="555" spans="1:1" ht="12.75" customHeight="1">
      <c r="A555" s="38"/>
    </row>
    <row r="556" spans="1:1" ht="12.75" customHeight="1">
      <c r="A556" s="38"/>
    </row>
    <row r="557" spans="1:1" ht="12.75" customHeight="1">
      <c r="A557" s="38"/>
    </row>
    <row r="558" spans="1:1" ht="12.75" customHeight="1">
      <c r="A558" s="38"/>
    </row>
    <row r="559" spans="1:1" ht="12.75" customHeight="1">
      <c r="A559" s="38"/>
    </row>
    <row r="560" spans="1:1" ht="12.75" customHeight="1">
      <c r="A560" s="38"/>
    </row>
    <row r="561" spans="1:1" ht="12.75" customHeight="1">
      <c r="A561" s="38"/>
    </row>
    <row r="562" spans="1:1" ht="12.75" customHeight="1">
      <c r="A562" s="38"/>
    </row>
    <row r="563" spans="1:1" ht="12.75" customHeight="1">
      <c r="A563" s="38"/>
    </row>
    <row r="564" spans="1:1" ht="12.75" customHeight="1">
      <c r="A564" s="38"/>
    </row>
    <row r="565" spans="1:1" ht="12.75" customHeight="1">
      <c r="A565" s="38"/>
    </row>
    <row r="566" spans="1:1" ht="12.75" customHeight="1">
      <c r="A566" s="38"/>
    </row>
    <row r="567" spans="1:1" ht="12.75" customHeight="1">
      <c r="A567" s="38"/>
    </row>
    <row r="568" spans="1:1" ht="12.75" customHeight="1">
      <c r="A568" s="38"/>
    </row>
    <row r="569" spans="1:1" ht="12.75" customHeight="1">
      <c r="A569" s="38"/>
    </row>
    <row r="570" spans="1:1" ht="12.75" customHeight="1">
      <c r="A570" s="38"/>
    </row>
    <row r="571" spans="1:1" ht="12.75" customHeight="1">
      <c r="A571" s="38"/>
    </row>
    <row r="572" spans="1:1" ht="12.75" customHeight="1">
      <c r="A572" s="38"/>
    </row>
    <row r="573" spans="1:1" ht="12.75" customHeight="1">
      <c r="A573" s="38"/>
    </row>
    <row r="574" spans="1:1" ht="12.75" customHeight="1">
      <c r="A574" s="38"/>
    </row>
    <row r="575" spans="1:1" ht="12.75" customHeight="1">
      <c r="A575" s="38"/>
    </row>
    <row r="576" spans="1:1" ht="12.75" customHeight="1">
      <c r="A576" s="38"/>
    </row>
    <row r="577" spans="1:1" ht="12.75" customHeight="1">
      <c r="A577" s="38"/>
    </row>
    <row r="578" spans="1:1" ht="12.75" customHeight="1">
      <c r="A578" s="38"/>
    </row>
    <row r="579" spans="1:1" ht="12.75" customHeight="1">
      <c r="A579" s="38"/>
    </row>
    <row r="580" spans="1:1" ht="12.75" customHeight="1">
      <c r="A580" s="38"/>
    </row>
    <row r="581" spans="1:1" ht="12.75" customHeight="1">
      <c r="A581" s="38"/>
    </row>
    <row r="582" spans="1:1" ht="12.75" customHeight="1">
      <c r="A582" s="38"/>
    </row>
    <row r="583" spans="1:1" ht="12.75" customHeight="1">
      <c r="A583" s="38"/>
    </row>
    <row r="584" spans="1:1" ht="12.75" customHeight="1">
      <c r="A584" s="38"/>
    </row>
    <row r="585" spans="1:1" ht="12.75" customHeight="1">
      <c r="A585" s="38"/>
    </row>
    <row r="586" spans="1:1" ht="12.75" customHeight="1">
      <c r="A586" s="38"/>
    </row>
    <row r="587" spans="1:1" ht="12.75" customHeight="1">
      <c r="A587" s="38"/>
    </row>
    <row r="588" spans="1:1" ht="12.75" customHeight="1">
      <c r="A588" s="38"/>
    </row>
    <row r="589" spans="1:1" ht="12.75" customHeight="1">
      <c r="A589" s="38"/>
    </row>
    <row r="590" spans="1:1" ht="12.75" customHeight="1">
      <c r="A590" s="38"/>
    </row>
    <row r="591" spans="1:1" ht="12.75" customHeight="1">
      <c r="A591" s="38"/>
    </row>
    <row r="592" spans="1:1" ht="12.75" customHeight="1">
      <c r="A592" s="38"/>
    </row>
    <row r="593" spans="1:1" ht="12.75" customHeight="1">
      <c r="A593" s="38"/>
    </row>
    <row r="594" spans="1:1" ht="12.75" customHeight="1">
      <c r="A594" s="38"/>
    </row>
    <row r="595" spans="1:1" ht="12.75" customHeight="1">
      <c r="A595" s="38"/>
    </row>
    <row r="596" spans="1:1" ht="12.75" customHeight="1">
      <c r="A596" s="38"/>
    </row>
    <row r="597" spans="1:1" ht="12.75" customHeight="1">
      <c r="A597" s="38"/>
    </row>
    <row r="598" spans="1:1" ht="12.75" customHeight="1">
      <c r="A598" s="38"/>
    </row>
    <row r="599" spans="1:1" ht="12.75" customHeight="1">
      <c r="A599" s="38"/>
    </row>
    <row r="600" spans="1:1" ht="12.75" customHeight="1">
      <c r="A600" s="38"/>
    </row>
    <row r="601" spans="1:1" ht="12.75" customHeight="1">
      <c r="A601" s="38"/>
    </row>
    <row r="602" spans="1:1" ht="12.75" customHeight="1">
      <c r="A602" s="38"/>
    </row>
    <row r="603" spans="1:1" ht="12.75" customHeight="1">
      <c r="A603" s="38"/>
    </row>
    <row r="604" spans="1:1" ht="12.75" customHeight="1">
      <c r="A604" s="38"/>
    </row>
    <row r="605" spans="1:1" ht="12.75" customHeight="1">
      <c r="A605" s="38"/>
    </row>
    <row r="606" spans="1:1" ht="12.75" customHeight="1">
      <c r="A606" s="38"/>
    </row>
    <row r="607" spans="1:1" ht="12.75" customHeight="1">
      <c r="A607" s="38"/>
    </row>
    <row r="608" spans="1:1" ht="12.75" customHeight="1">
      <c r="A608" s="38"/>
    </row>
    <row r="609" spans="1:1" ht="12.75" customHeight="1">
      <c r="A609" s="38"/>
    </row>
    <row r="610" spans="1:1" ht="12.75" customHeight="1">
      <c r="A610" s="38"/>
    </row>
    <row r="611" spans="1:1" ht="12.75" customHeight="1">
      <c r="A611" s="38"/>
    </row>
    <row r="612" spans="1:1" ht="12.75" customHeight="1">
      <c r="A612" s="38"/>
    </row>
    <row r="613" spans="1:1" ht="12.75" customHeight="1">
      <c r="A613" s="38"/>
    </row>
    <row r="614" spans="1:1" ht="12.75" customHeight="1">
      <c r="A614" s="38"/>
    </row>
    <row r="615" spans="1:1" ht="12.75" customHeight="1">
      <c r="A615" s="38"/>
    </row>
    <row r="616" spans="1:1" ht="12.75" customHeight="1">
      <c r="A616" s="38"/>
    </row>
    <row r="617" spans="1:1" ht="12.75" customHeight="1">
      <c r="A617" s="38"/>
    </row>
    <row r="618" spans="1:1" ht="12.75" customHeight="1">
      <c r="A618" s="38"/>
    </row>
    <row r="619" spans="1:1" ht="12.75" customHeight="1">
      <c r="A619" s="38"/>
    </row>
    <row r="620" spans="1:1" ht="12.75" customHeight="1">
      <c r="A620" s="38"/>
    </row>
    <row r="621" spans="1:1" ht="12.75" customHeight="1">
      <c r="A621" s="38"/>
    </row>
    <row r="622" spans="1:1" ht="12.75" customHeight="1">
      <c r="A622" s="38"/>
    </row>
    <row r="623" spans="1:1" ht="12.75" customHeight="1">
      <c r="A623" s="38"/>
    </row>
    <row r="624" spans="1:1" ht="12.75" customHeight="1">
      <c r="A624" s="38"/>
    </row>
    <row r="625" spans="1:1" ht="12.75" customHeight="1">
      <c r="A625" s="38"/>
    </row>
    <row r="626" spans="1:1" ht="12.75" customHeight="1">
      <c r="A626" s="38"/>
    </row>
    <row r="627" spans="1:1" ht="12.75" customHeight="1">
      <c r="A627" s="38"/>
    </row>
    <row r="628" spans="1:1" ht="12.75" customHeight="1">
      <c r="A628" s="38"/>
    </row>
    <row r="629" spans="1:1" ht="12.75" customHeight="1">
      <c r="A629" s="38"/>
    </row>
    <row r="630" spans="1:1" ht="12.75" customHeight="1">
      <c r="A630" s="38"/>
    </row>
    <row r="631" spans="1:1" ht="12.75" customHeight="1">
      <c r="A631" s="38"/>
    </row>
    <row r="632" spans="1:1" ht="12.75" customHeight="1">
      <c r="A632" s="38"/>
    </row>
    <row r="633" spans="1:1" ht="12.75" customHeight="1">
      <c r="A633" s="38"/>
    </row>
    <row r="634" spans="1:1" ht="12.75" customHeight="1">
      <c r="A634" s="38"/>
    </row>
    <row r="635" spans="1:1" ht="12.75" customHeight="1">
      <c r="A635" s="38"/>
    </row>
    <row r="636" spans="1:1" ht="12.75" customHeight="1">
      <c r="A636" s="38"/>
    </row>
    <row r="637" spans="1:1" ht="12.75" customHeight="1">
      <c r="A637" s="38"/>
    </row>
    <row r="638" spans="1:1" ht="12.75" customHeight="1">
      <c r="A638" s="38"/>
    </row>
    <row r="639" spans="1:1" ht="12.75" customHeight="1">
      <c r="A639" s="38"/>
    </row>
    <row r="640" spans="1:1" ht="12.75" customHeight="1">
      <c r="A640" s="38"/>
    </row>
    <row r="641" spans="1:1" ht="12.75" customHeight="1">
      <c r="A641" s="38"/>
    </row>
    <row r="642" spans="1:1" ht="12.75" customHeight="1">
      <c r="A642" s="38"/>
    </row>
    <row r="643" spans="1:1" ht="12.75" customHeight="1">
      <c r="A643" s="38"/>
    </row>
    <row r="644" spans="1:1" ht="12.75" customHeight="1">
      <c r="A644" s="38"/>
    </row>
    <row r="645" spans="1:1" ht="12.75" customHeight="1">
      <c r="A645" s="38"/>
    </row>
    <row r="646" spans="1:1" ht="12.75" customHeight="1">
      <c r="A646" s="38"/>
    </row>
    <row r="647" spans="1:1" ht="12.75" customHeight="1">
      <c r="A647" s="38"/>
    </row>
    <row r="648" spans="1:1" ht="12.75" customHeight="1">
      <c r="A648" s="38"/>
    </row>
    <row r="649" spans="1:1" ht="12.75" customHeight="1">
      <c r="A649" s="38"/>
    </row>
    <row r="650" spans="1:1" ht="12.75" customHeight="1">
      <c r="A650" s="38"/>
    </row>
    <row r="651" spans="1:1" ht="12.75" customHeight="1">
      <c r="A651" s="38"/>
    </row>
    <row r="652" spans="1:1" ht="12.75" customHeight="1">
      <c r="A652" s="38"/>
    </row>
    <row r="653" spans="1:1" ht="12.75" customHeight="1">
      <c r="A653" s="38"/>
    </row>
    <row r="654" spans="1:1" ht="12.75" customHeight="1">
      <c r="A654" s="38"/>
    </row>
    <row r="655" spans="1:1" ht="12.75" customHeight="1">
      <c r="A655" s="38"/>
    </row>
    <row r="656" spans="1:1" ht="12.75" customHeight="1">
      <c r="A656" s="38"/>
    </row>
    <row r="657" spans="1:1" ht="12.75" customHeight="1">
      <c r="A657" s="38"/>
    </row>
    <row r="658" spans="1:1" ht="12.75" customHeight="1">
      <c r="A658" s="38"/>
    </row>
    <row r="659" spans="1:1" ht="12.75" customHeight="1">
      <c r="A659" s="38"/>
    </row>
    <row r="660" spans="1:1" ht="12.75" customHeight="1">
      <c r="A660" s="38"/>
    </row>
    <row r="661" spans="1:1" ht="12.75" customHeight="1">
      <c r="A661" s="38"/>
    </row>
    <row r="662" spans="1:1" ht="12.75" customHeight="1">
      <c r="A662" s="38"/>
    </row>
    <row r="663" spans="1:1" ht="12.75" customHeight="1">
      <c r="A663" s="38"/>
    </row>
    <row r="664" spans="1:1" ht="12.75" customHeight="1">
      <c r="A664" s="38"/>
    </row>
    <row r="665" spans="1:1" ht="12.75" customHeight="1">
      <c r="A665" s="38"/>
    </row>
    <row r="666" spans="1:1" ht="12.75" customHeight="1">
      <c r="A666" s="38"/>
    </row>
    <row r="667" spans="1:1" ht="12.75" customHeight="1">
      <c r="A667" s="38"/>
    </row>
    <row r="668" spans="1:1" ht="12.75" customHeight="1">
      <c r="A668" s="38"/>
    </row>
    <row r="669" spans="1:1" ht="12.75" customHeight="1">
      <c r="A669" s="38"/>
    </row>
    <row r="670" spans="1:1" ht="12.75" customHeight="1">
      <c r="A670" s="38"/>
    </row>
    <row r="671" spans="1:1" ht="12.75" customHeight="1">
      <c r="A671" s="38"/>
    </row>
    <row r="672" spans="1:1" ht="12.75" customHeight="1">
      <c r="A672" s="38"/>
    </row>
    <row r="673" spans="1:1" ht="12.75" customHeight="1">
      <c r="A673" s="38"/>
    </row>
    <row r="674" spans="1:1" ht="12.75" customHeight="1">
      <c r="A674" s="38"/>
    </row>
    <row r="675" spans="1:1" ht="12.75" customHeight="1">
      <c r="A675" s="38"/>
    </row>
    <row r="676" spans="1:1" ht="12.75" customHeight="1">
      <c r="A676" s="38"/>
    </row>
    <row r="677" spans="1:1" ht="12.75" customHeight="1">
      <c r="A677" s="38"/>
    </row>
    <row r="678" spans="1:1" ht="12.75" customHeight="1">
      <c r="A678" s="38"/>
    </row>
    <row r="679" spans="1:1" ht="12.75" customHeight="1">
      <c r="A679" s="38"/>
    </row>
    <row r="680" spans="1:1" ht="12.75" customHeight="1">
      <c r="A680" s="38"/>
    </row>
    <row r="681" spans="1:1" ht="12.75" customHeight="1">
      <c r="A681" s="38"/>
    </row>
    <row r="682" spans="1:1" ht="12.75" customHeight="1">
      <c r="A682" s="38"/>
    </row>
    <row r="683" spans="1:1" ht="12.75" customHeight="1">
      <c r="A683" s="38"/>
    </row>
    <row r="684" spans="1:1" ht="12.75" customHeight="1">
      <c r="A684" s="38"/>
    </row>
    <row r="685" spans="1:1" ht="12.75" customHeight="1">
      <c r="A685" s="38"/>
    </row>
    <row r="686" spans="1:1" ht="12.75" customHeight="1">
      <c r="A686" s="38"/>
    </row>
    <row r="687" spans="1:1" ht="12.75" customHeight="1">
      <c r="A687" s="38"/>
    </row>
    <row r="688" spans="1:1" ht="12.75" customHeight="1">
      <c r="A688" s="38"/>
    </row>
    <row r="689" spans="1:1" ht="12.75" customHeight="1">
      <c r="A689" s="38"/>
    </row>
    <row r="690" spans="1:1" ht="12.75" customHeight="1">
      <c r="A690" s="38"/>
    </row>
    <row r="691" spans="1:1" ht="12.75" customHeight="1">
      <c r="A691" s="38"/>
    </row>
    <row r="692" spans="1:1" ht="12.75" customHeight="1">
      <c r="A692" s="38"/>
    </row>
    <row r="693" spans="1:1" ht="12.75" customHeight="1">
      <c r="A693" s="38"/>
    </row>
    <row r="694" spans="1:1" ht="12.75" customHeight="1">
      <c r="A694" s="38"/>
    </row>
    <row r="695" spans="1:1" ht="12.75" customHeight="1">
      <c r="A695" s="38"/>
    </row>
    <row r="696" spans="1:1" ht="12.75" customHeight="1">
      <c r="A696" s="38"/>
    </row>
    <row r="697" spans="1:1" ht="12.75" customHeight="1">
      <c r="A697" s="38"/>
    </row>
    <row r="698" spans="1:1" ht="12.75" customHeight="1">
      <c r="A698" s="38"/>
    </row>
    <row r="699" spans="1:1" ht="12.75" customHeight="1">
      <c r="A699" s="38"/>
    </row>
    <row r="700" spans="1:1" ht="12.75" customHeight="1">
      <c r="A700" s="38"/>
    </row>
    <row r="701" spans="1:1" ht="12.75" customHeight="1">
      <c r="A701" s="38"/>
    </row>
    <row r="702" spans="1:1" ht="12.75" customHeight="1">
      <c r="A702" s="38"/>
    </row>
    <row r="703" spans="1:1" ht="12.75" customHeight="1">
      <c r="A703" s="38"/>
    </row>
    <row r="704" spans="1:1" ht="12.75" customHeight="1">
      <c r="A704" s="38"/>
    </row>
    <row r="705" spans="1:1" ht="12.75" customHeight="1">
      <c r="A705" s="38"/>
    </row>
    <row r="706" spans="1:1" ht="12.75" customHeight="1">
      <c r="A706" s="38"/>
    </row>
    <row r="707" spans="1:1" ht="12.75" customHeight="1">
      <c r="A707" s="38"/>
    </row>
    <row r="708" spans="1:1" ht="12.75" customHeight="1">
      <c r="A708" s="38"/>
    </row>
    <row r="709" spans="1:1" ht="12.75" customHeight="1">
      <c r="A709" s="38"/>
    </row>
    <row r="710" spans="1:1" ht="12.75" customHeight="1">
      <c r="A710" s="38"/>
    </row>
    <row r="711" spans="1:1" ht="12.75" customHeight="1">
      <c r="A711" s="38"/>
    </row>
    <row r="712" spans="1:1" ht="12.75" customHeight="1">
      <c r="A712" s="38"/>
    </row>
    <row r="713" spans="1:1" ht="12.75" customHeight="1">
      <c r="A713" s="38"/>
    </row>
    <row r="714" spans="1:1" ht="12.75" customHeight="1">
      <c r="A714" s="38"/>
    </row>
    <row r="715" spans="1:1" ht="12.75" customHeight="1">
      <c r="A715" s="38"/>
    </row>
    <row r="716" spans="1:1" ht="12.75" customHeight="1">
      <c r="A716" s="38"/>
    </row>
    <row r="717" spans="1:1" ht="12.75" customHeight="1">
      <c r="A717" s="38"/>
    </row>
    <row r="718" spans="1:1" ht="12.75" customHeight="1">
      <c r="A718" s="38"/>
    </row>
    <row r="719" spans="1:1" ht="12.75" customHeight="1">
      <c r="A719" s="38"/>
    </row>
    <row r="720" spans="1:1" ht="12.75" customHeight="1">
      <c r="A720" s="38"/>
    </row>
    <row r="721" spans="1:1" ht="12.75" customHeight="1">
      <c r="A721" s="38"/>
    </row>
    <row r="722" spans="1:1" ht="12.75" customHeight="1">
      <c r="A722" s="38"/>
    </row>
    <row r="723" spans="1:1" ht="12.75" customHeight="1">
      <c r="A723" s="38"/>
    </row>
    <row r="724" spans="1:1" ht="12.75" customHeight="1">
      <c r="A724" s="38"/>
    </row>
    <row r="725" spans="1:1" ht="12.75" customHeight="1">
      <c r="A725" s="38"/>
    </row>
    <row r="726" spans="1:1" ht="12.75" customHeight="1">
      <c r="A726" s="38"/>
    </row>
    <row r="727" spans="1:1" ht="12.75" customHeight="1">
      <c r="A727" s="38"/>
    </row>
    <row r="728" spans="1:1" ht="12.75" customHeight="1">
      <c r="A728" s="38"/>
    </row>
    <row r="729" spans="1:1" ht="12.75" customHeight="1">
      <c r="A729" s="38"/>
    </row>
    <row r="730" spans="1:1" ht="12.75" customHeight="1">
      <c r="A730" s="38"/>
    </row>
    <row r="731" spans="1:1" ht="12.75" customHeight="1">
      <c r="A731" s="38"/>
    </row>
    <row r="732" spans="1:1" ht="12.75" customHeight="1">
      <c r="A732" s="38"/>
    </row>
    <row r="733" spans="1:1" ht="12.75" customHeight="1">
      <c r="A733" s="38"/>
    </row>
    <row r="734" spans="1:1" ht="12.75" customHeight="1">
      <c r="A734" s="38"/>
    </row>
    <row r="735" spans="1:1" ht="12.75" customHeight="1">
      <c r="A735" s="38"/>
    </row>
    <row r="736" spans="1:1" ht="12.75" customHeight="1">
      <c r="A736" s="38"/>
    </row>
    <row r="737" spans="1:1" ht="12.75" customHeight="1">
      <c r="A737" s="38"/>
    </row>
    <row r="738" spans="1:1" ht="12.75" customHeight="1">
      <c r="A738" s="38"/>
    </row>
    <row r="739" spans="1:1" ht="12.75" customHeight="1">
      <c r="A739" s="38"/>
    </row>
    <row r="740" spans="1:1" ht="12.75" customHeight="1">
      <c r="A740" s="38"/>
    </row>
    <row r="741" spans="1:1" ht="12.75" customHeight="1">
      <c r="A741" s="38"/>
    </row>
    <row r="742" spans="1:1" ht="12.75" customHeight="1">
      <c r="A742" s="38"/>
    </row>
    <row r="743" spans="1:1" ht="12.75" customHeight="1">
      <c r="A743" s="38"/>
    </row>
    <row r="744" spans="1:1" ht="12.75" customHeight="1">
      <c r="A744" s="38"/>
    </row>
    <row r="745" spans="1:1" ht="12.75" customHeight="1">
      <c r="A745" s="38"/>
    </row>
    <row r="746" spans="1:1" ht="12.75" customHeight="1">
      <c r="A746" s="38"/>
    </row>
    <row r="747" spans="1:1" ht="12.75" customHeight="1">
      <c r="A747" s="38"/>
    </row>
    <row r="748" spans="1:1" ht="12.75" customHeight="1">
      <c r="A748" s="38"/>
    </row>
    <row r="749" spans="1:1" ht="12.75" customHeight="1">
      <c r="A749" s="38"/>
    </row>
    <row r="750" spans="1:1" ht="12.75" customHeight="1">
      <c r="A750" s="38"/>
    </row>
    <row r="751" spans="1:1" ht="12.75" customHeight="1">
      <c r="A751" s="38"/>
    </row>
    <row r="752" spans="1:1" ht="12.75" customHeight="1">
      <c r="A752" s="38"/>
    </row>
    <row r="753" spans="1:1" ht="12.75" customHeight="1">
      <c r="A753" s="38"/>
    </row>
    <row r="754" spans="1:1" ht="12.75" customHeight="1">
      <c r="A754" s="38"/>
    </row>
    <row r="755" spans="1:1" ht="12.75" customHeight="1">
      <c r="A755" s="38"/>
    </row>
    <row r="756" spans="1:1" ht="12.75" customHeight="1">
      <c r="A756" s="38"/>
    </row>
    <row r="757" spans="1:1" ht="12.75" customHeight="1">
      <c r="A757" s="38"/>
    </row>
    <row r="758" spans="1:1" ht="12.75" customHeight="1">
      <c r="A758" s="38"/>
    </row>
    <row r="759" spans="1:1" ht="12.75" customHeight="1">
      <c r="A759" s="38"/>
    </row>
    <row r="760" spans="1:1" ht="12.75" customHeight="1">
      <c r="A760" s="38"/>
    </row>
    <row r="761" spans="1:1" ht="12.75" customHeight="1">
      <c r="A761" s="38"/>
    </row>
    <row r="762" spans="1:1" ht="12.75" customHeight="1">
      <c r="A762" s="38"/>
    </row>
    <row r="763" spans="1:1" ht="12.75" customHeight="1">
      <c r="A763" s="38"/>
    </row>
    <row r="764" spans="1:1" ht="12.75" customHeight="1">
      <c r="A764" s="38"/>
    </row>
    <row r="765" spans="1:1" ht="12.75" customHeight="1">
      <c r="A765" s="38"/>
    </row>
    <row r="766" spans="1:1" ht="12.75" customHeight="1">
      <c r="A766" s="38"/>
    </row>
    <row r="767" spans="1:1" ht="12.75" customHeight="1">
      <c r="A767" s="38"/>
    </row>
    <row r="768" spans="1:1" ht="12.75" customHeight="1">
      <c r="A768" s="38"/>
    </row>
    <row r="769" spans="1:1" ht="12.75" customHeight="1">
      <c r="A769" s="38"/>
    </row>
    <row r="770" spans="1:1" ht="12.75" customHeight="1">
      <c r="A770" s="38"/>
    </row>
    <row r="771" spans="1:1" ht="12.75" customHeight="1">
      <c r="A771" s="38"/>
    </row>
    <row r="772" spans="1:1" ht="12.75" customHeight="1">
      <c r="A772" s="38"/>
    </row>
    <row r="773" spans="1:1" ht="12.75" customHeight="1">
      <c r="A773" s="38"/>
    </row>
    <row r="774" spans="1:1" ht="12.75" customHeight="1">
      <c r="A774" s="38"/>
    </row>
    <row r="775" spans="1:1" ht="12.75" customHeight="1">
      <c r="A775" s="38"/>
    </row>
    <row r="776" spans="1:1" ht="12.75" customHeight="1">
      <c r="A776" s="38"/>
    </row>
    <row r="777" spans="1:1" ht="12.75" customHeight="1">
      <c r="A777" s="38"/>
    </row>
    <row r="778" spans="1:1" ht="12.75" customHeight="1">
      <c r="A778" s="38"/>
    </row>
    <row r="779" spans="1:1" ht="12.75" customHeight="1">
      <c r="A779" s="38"/>
    </row>
    <row r="780" spans="1:1" ht="12.75" customHeight="1">
      <c r="A780" s="38"/>
    </row>
    <row r="781" spans="1:1" ht="12.75" customHeight="1">
      <c r="A781" s="38"/>
    </row>
    <row r="782" spans="1:1" ht="12.75" customHeight="1">
      <c r="A782" s="38"/>
    </row>
    <row r="783" spans="1:1" ht="12.75" customHeight="1">
      <c r="A783" s="38"/>
    </row>
    <row r="784" spans="1:1" ht="12.75" customHeight="1">
      <c r="A784" s="38"/>
    </row>
    <row r="785" spans="1:1" ht="12.75" customHeight="1">
      <c r="A785" s="38"/>
    </row>
    <row r="786" spans="1:1" ht="12.75" customHeight="1">
      <c r="A786" s="38"/>
    </row>
    <row r="787" spans="1:1" ht="12.75" customHeight="1">
      <c r="A787" s="38"/>
    </row>
    <row r="788" spans="1:1" ht="12.75" customHeight="1">
      <c r="A788" s="38"/>
    </row>
    <row r="789" spans="1:1" ht="12.75" customHeight="1">
      <c r="A789" s="38"/>
    </row>
    <row r="790" spans="1:1" ht="12.75" customHeight="1">
      <c r="A790" s="38"/>
    </row>
    <row r="791" spans="1:1" ht="12.75" customHeight="1">
      <c r="A791" s="38"/>
    </row>
    <row r="792" spans="1:1" ht="12.75" customHeight="1">
      <c r="A792" s="38"/>
    </row>
    <row r="793" spans="1:1" ht="12.75" customHeight="1">
      <c r="A793" s="38"/>
    </row>
    <row r="794" spans="1:1" ht="12.75" customHeight="1">
      <c r="A794" s="38"/>
    </row>
    <row r="795" spans="1:1" ht="12.75" customHeight="1">
      <c r="A795" s="38"/>
    </row>
    <row r="796" spans="1:1" ht="12.75" customHeight="1">
      <c r="A796" s="38"/>
    </row>
    <row r="797" spans="1:1" ht="12.75" customHeight="1">
      <c r="A797" s="38"/>
    </row>
    <row r="798" spans="1:1" ht="12.75" customHeight="1">
      <c r="A798" s="38"/>
    </row>
    <row r="799" spans="1:1" ht="12.75" customHeight="1">
      <c r="A799" s="38"/>
    </row>
    <row r="800" spans="1:1" ht="12.75" customHeight="1">
      <c r="A800" s="38"/>
    </row>
    <row r="801" spans="1:1" ht="12.75" customHeight="1">
      <c r="A801" s="38"/>
    </row>
    <row r="802" spans="1:1" ht="12.75" customHeight="1">
      <c r="A802" s="38"/>
    </row>
    <row r="803" spans="1:1" ht="12.75" customHeight="1">
      <c r="A803" s="38"/>
    </row>
    <row r="804" spans="1:1" ht="12.75" customHeight="1">
      <c r="A804" s="38"/>
    </row>
    <row r="805" spans="1:1" ht="12.75" customHeight="1">
      <c r="A805" s="38"/>
    </row>
    <row r="806" spans="1:1" ht="12.75" customHeight="1">
      <c r="A806" s="38"/>
    </row>
    <row r="807" spans="1:1" ht="12.75" customHeight="1">
      <c r="A807" s="38"/>
    </row>
    <row r="808" spans="1:1" ht="12.75" customHeight="1">
      <c r="A808" s="38"/>
    </row>
    <row r="809" spans="1:1" ht="12.75" customHeight="1">
      <c r="A809" s="38"/>
    </row>
    <row r="810" spans="1:1" ht="12.75" customHeight="1">
      <c r="A810" s="38"/>
    </row>
    <row r="811" spans="1:1" ht="12.75" customHeight="1">
      <c r="A811" s="38"/>
    </row>
    <row r="812" spans="1:1" ht="12.75" customHeight="1">
      <c r="A812" s="38"/>
    </row>
    <row r="813" spans="1:1" ht="12.75" customHeight="1">
      <c r="A813" s="38"/>
    </row>
    <row r="814" spans="1:1" ht="12.75" customHeight="1">
      <c r="A814" s="38"/>
    </row>
    <row r="815" spans="1:1" ht="12.75" customHeight="1">
      <c r="A815" s="38"/>
    </row>
    <row r="816" spans="1:1" ht="12.75" customHeight="1">
      <c r="A816" s="38"/>
    </row>
    <row r="817" spans="1:1" ht="12.75" customHeight="1">
      <c r="A817" s="38"/>
    </row>
    <row r="818" spans="1:1" ht="12.75" customHeight="1">
      <c r="A818" s="38"/>
    </row>
    <row r="819" spans="1:1" ht="12.75" customHeight="1">
      <c r="A819" s="38"/>
    </row>
    <row r="820" spans="1:1" ht="12.75" customHeight="1">
      <c r="A820" s="38"/>
    </row>
    <row r="821" spans="1:1" ht="12.75" customHeight="1">
      <c r="A821" s="38"/>
    </row>
    <row r="822" spans="1:1" ht="12.75" customHeight="1">
      <c r="A822" s="38"/>
    </row>
    <row r="823" spans="1:1" ht="12.75" customHeight="1">
      <c r="A823" s="38"/>
    </row>
    <row r="824" spans="1:1" ht="12.75" customHeight="1">
      <c r="A824" s="38"/>
    </row>
    <row r="825" spans="1:1" ht="12.75" customHeight="1">
      <c r="A825" s="38"/>
    </row>
    <row r="826" spans="1:1" ht="12.75" customHeight="1">
      <c r="A826" s="38"/>
    </row>
    <row r="827" spans="1:1" ht="12.75" customHeight="1">
      <c r="A827" s="38"/>
    </row>
    <row r="828" spans="1:1" ht="12.75" customHeight="1">
      <c r="A828" s="38"/>
    </row>
    <row r="829" spans="1:1" ht="12.75" customHeight="1">
      <c r="A829" s="38"/>
    </row>
    <row r="830" spans="1:1" ht="12.75" customHeight="1">
      <c r="A830" s="38"/>
    </row>
    <row r="831" spans="1:1" ht="12.75" customHeight="1">
      <c r="A831" s="38"/>
    </row>
    <row r="832" spans="1:1" ht="12.75" customHeight="1">
      <c r="A832" s="38"/>
    </row>
    <row r="833" spans="1:1" ht="12.75" customHeight="1">
      <c r="A833" s="38"/>
    </row>
    <row r="834" spans="1:1" ht="12.75" customHeight="1">
      <c r="A834" s="38"/>
    </row>
    <row r="835" spans="1:1" ht="12.75" customHeight="1">
      <c r="A835" s="38"/>
    </row>
    <row r="836" spans="1:1" ht="12.75" customHeight="1">
      <c r="A836" s="38"/>
    </row>
    <row r="837" spans="1:1" ht="12.75" customHeight="1">
      <c r="A837" s="38"/>
    </row>
    <row r="838" spans="1:1" ht="12.75" customHeight="1">
      <c r="A838" s="38"/>
    </row>
    <row r="839" spans="1:1" ht="12.75" customHeight="1">
      <c r="A839" s="38"/>
    </row>
    <row r="840" spans="1:1" ht="12.75" customHeight="1">
      <c r="A840" s="38"/>
    </row>
    <row r="841" spans="1:1" ht="12.75" customHeight="1">
      <c r="A841" s="38"/>
    </row>
    <row r="842" spans="1:1" ht="12.75" customHeight="1">
      <c r="A842" s="38"/>
    </row>
    <row r="843" spans="1:1" ht="12.75" customHeight="1">
      <c r="A843" s="38"/>
    </row>
    <row r="844" spans="1:1" ht="12.75" customHeight="1">
      <c r="A844" s="38"/>
    </row>
    <row r="845" spans="1:1" ht="12.75" customHeight="1">
      <c r="A845" s="38"/>
    </row>
    <row r="846" spans="1:1" ht="12.75" customHeight="1">
      <c r="A846" s="38"/>
    </row>
    <row r="847" spans="1:1" ht="12.75" customHeight="1">
      <c r="A847" s="38"/>
    </row>
    <row r="848" spans="1:1" ht="12.75" customHeight="1">
      <c r="A848" s="38"/>
    </row>
    <row r="849" spans="1:1" ht="12.75" customHeight="1">
      <c r="A849" s="38"/>
    </row>
    <row r="850" spans="1:1" ht="12.75" customHeight="1">
      <c r="A850" s="38"/>
    </row>
    <row r="851" spans="1:1" ht="12.75" customHeight="1">
      <c r="A851" s="38"/>
    </row>
    <row r="852" spans="1:1" ht="12.75" customHeight="1">
      <c r="A852" s="38"/>
    </row>
    <row r="853" spans="1:1" ht="12.75" customHeight="1">
      <c r="A853" s="38"/>
    </row>
    <row r="854" spans="1:1" ht="12.75" customHeight="1">
      <c r="A854" s="38"/>
    </row>
    <row r="855" spans="1:1" ht="12.75" customHeight="1">
      <c r="A855" s="38"/>
    </row>
    <row r="856" spans="1:1" ht="12.75" customHeight="1">
      <c r="A856" s="38"/>
    </row>
    <row r="857" spans="1:1" ht="12.75" customHeight="1">
      <c r="A857" s="38"/>
    </row>
    <row r="858" spans="1:1" ht="12.75" customHeight="1">
      <c r="A858" s="38"/>
    </row>
    <row r="859" spans="1:1" ht="12.75" customHeight="1">
      <c r="A859" s="38"/>
    </row>
    <row r="860" spans="1:1" ht="12.75" customHeight="1">
      <c r="A860" s="38"/>
    </row>
    <row r="861" spans="1:1" ht="12.75" customHeight="1">
      <c r="A861" s="38"/>
    </row>
    <row r="862" spans="1:1" ht="12.75" customHeight="1">
      <c r="A862" s="38"/>
    </row>
    <row r="863" spans="1:1" ht="12.75" customHeight="1">
      <c r="A863" s="38"/>
    </row>
    <row r="864" spans="1:1" ht="12.75" customHeight="1">
      <c r="A864" s="38"/>
    </row>
    <row r="865" spans="1:1" ht="12.75" customHeight="1">
      <c r="A865" s="38"/>
    </row>
    <row r="866" spans="1:1" ht="12.75" customHeight="1">
      <c r="A866" s="38"/>
    </row>
    <row r="867" spans="1:1" ht="12.75" customHeight="1">
      <c r="A867" s="38"/>
    </row>
    <row r="868" spans="1:1" ht="12.75" customHeight="1">
      <c r="A868" s="38"/>
    </row>
    <row r="869" spans="1:1" ht="12.75" customHeight="1">
      <c r="A869" s="38"/>
    </row>
    <row r="870" spans="1:1" ht="12.75" customHeight="1">
      <c r="A870" s="38"/>
    </row>
    <row r="871" spans="1:1" ht="12.75" customHeight="1">
      <c r="A871" s="38"/>
    </row>
    <row r="872" spans="1:1" ht="12.75" customHeight="1">
      <c r="A872" s="38"/>
    </row>
    <row r="873" spans="1:1" ht="12.75" customHeight="1">
      <c r="A873" s="38"/>
    </row>
    <row r="874" spans="1:1" ht="12.75" customHeight="1">
      <c r="A874" s="38"/>
    </row>
    <row r="875" spans="1:1" ht="12.75" customHeight="1">
      <c r="A875" s="38"/>
    </row>
    <row r="876" spans="1:1" ht="12.75" customHeight="1">
      <c r="A876" s="38"/>
    </row>
    <row r="877" spans="1:1" ht="12.75" customHeight="1">
      <c r="A877" s="38"/>
    </row>
    <row r="878" spans="1:1" ht="12.75" customHeight="1">
      <c r="A878" s="38"/>
    </row>
    <row r="879" spans="1:1" ht="12.75" customHeight="1">
      <c r="A879" s="38"/>
    </row>
    <row r="880" spans="1:1" ht="12.75" customHeight="1">
      <c r="A880" s="38"/>
    </row>
    <row r="881" spans="1:1" ht="12.75" customHeight="1">
      <c r="A881" s="38"/>
    </row>
    <row r="882" spans="1:1" ht="12.75" customHeight="1">
      <c r="A882" s="38"/>
    </row>
    <row r="883" spans="1:1" ht="12.75" customHeight="1">
      <c r="A883" s="38"/>
    </row>
    <row r="884" spans="1:1" ht="12.75" customHeight="1">
      <c r="A884" s="38"/>
    </row>
    <row r="885" spans="1:1" ht="12.75" customHeight="1">
      <c r="A885" s="38"/>
    </row>
    <row r="886" spans="1:1" ht="12.75" customHeight="1">
      <c r="A886" s="38"/>
    </row>
    <row r="887" spans="1:1" ht="12.75" customHeight="1">
      <c r="A887" s="38"/>
    </row>
    <row r="888" spans="1:1" ht="12.75" customHeight="1">
      <c r="A888" s="38"/>
    </row>
    <row r="889" spans="1:1" ht="12.75" customHeight="1">
      <c r="A889" s="38"/>
    </row>
    <row r="890" spans="1:1" ht="12.75" customHeight="1">
      <c r="A890" s="38"/>
    </row>
    <row r="891" spans="1:1" ht="12.75" customHeight="1">
      <c r="A891" s="38"/>
    </row>
    <row r="892" spans="1:1" ht="12.75" customHeight="1">
      <c r="A892" s="38"/>
    </row>
    <row r="893" spans="1:1" ht="12.75" customHeight="1">
      <c r="A893" s="38"/>
    </row>
    <row r="894" spans="1:1" ht="12.75" customHeight="1">
      <c r="A894" s="38"/>
    </row>
    <row r="895" spans="1:1" ht="12.75" customHeight="1">
      <c r="A895" s="38"/>
    </row>
    <row r="896" spans="1:1" ht="12.75" customHeight="1">
      <c r="A896" s="38"/>
    </row>
    <row r="897" spans="1:1" ht="12.75" customHeight="1">
      <c r="A897" s="38"/>
    </row>
    <row r="898" spans="1:1" ht="12.75" customHeight="1">
      <c r="A898" s="38"/>
    </row>
    <row r="899" spans="1:1" ht="12.75" customHeight="1">
      <c r="A899" s="38"/>
    </row>
    <row r="900" spans="1:1" ht="12.75" customHeight="1">
      <c r="A900" s="38"/>
    </row>
    <row r="901" spans="1:1" ht="12.75" customHeight="1">
      <c r="A901" s="38"/>
    </row>
    <row r="902" spans="1:1" ht="12.75" customHeight="1">
      <c r="A902" s="38"/>
    </row>
    <row r="903" spans="1:1" ht="12.75" customHeight="1">
      <c r="A903" s="38"/>
    </row>
    <row r="904" spans="1:1" ht="12.75" customHeight="1">
      <c r="A904" s="38"/>
    </row>
    <row r="905" spans="1:1" ht="12.75" customHeight="1">
      <c r="A905" s="38"/>
    </row>
    <row r="906" spans="1:1" ht="12.75" customHeight="1">
      <c r="A906" s="38"/>
    </row>
    <row r="907" spans="1:1" ht="12.75" customHeight="1">
      <c r="A907" s="38"/>
    </row>
    <row r="908" spans="1:1" ht="12.75" customHeight="1">
      <c r="A908" s="38"/>
    </row>
    <row r="909" spans="1:1" ht="12.75" customHeight="1">
      <c r="A909" s="38"/>
    </row>
    <row r="910" spans="1:1" ht="12.75" customHeight="1">
      <c r="A910" s="38"/>
    </row>
    <row r="911" spans="1:1" ht="12.75" customHeight="1">
      <c r="A911" s="38"/>
    </row>
    <row r="912" spans="1:1" ht="12.75" customHeight="1">
      <c r="A912" s="38"/>
    </row>
    <row r="913" spans="1:1" ht="12.75" customHeight="1">
      <c r="A913" s="38"/>
    </row>
    <row r="914" spans="1:1" ht="12.75" customHeight="1">
      <c r="A914" s="38"/>
    </row>
    <row r="915" spans="1:1" ht="12.75" customHeight="1">
      <c r="A915" s="38"/>
    </row>
    <row r="916" spans="1:1" ht="12.75" customHeight="1">
      <c r="A916" s="38"/>
    </row>
    <row r="917" spans="1:1" ht="12.75" customHeight="1">
      <c r="A917" s="38"/>
    </row>
    <row r="918" spans="1:1" ht="12.75" customHeight="1">
      <c r="A918" s="38"/>
    </row>
    <row r="919" spans="1:1" ht="12.75" customHeight="1">
      <c r="A919" s="38"/>
    </row>
    <row r="920" spans="1:1" ht="12.75" customHeight="1">
      <c r="A920" s="38"/>
    </row>
    <row r="921" spans="1:1" ht="12.75" customHeight="1">
      <c r="A921" s="38"/>
    </row>
    <row r="922" spans="1:1" ht="12.75" customHeight="1">
      <c r="A922" s="38"/>
    </row>
    <row r="923" spans="1:1" ht="12.75" customHeight="1">
      <c r="A923" s="38"/>
    </row>
    <row r="924" spans="1:1" ht="12.75" customHeight="1">
      <c r="A924" s="38"/>
    </row>
    <row r="925" spans="1:1" ht="12.75" customHeight="1">
      <c r="A925" s="38"/>
    </row>
    <row r="926" spans="1:1" ht="12.75" customHeight="1">
      <c r="A926" s="38"/>
    </row>
    <row r="927" spans="1:1" ht="12.75" customHeight="1">
      <c r="A927" s="38"/>
    </row>
    <row r="928" spans="1:1" ht="12.75" customHeight="1">
      <c r="A928" s="38"/>
    </row>
    <row r="929" spans="1:1" ht="12.75" customHeight="1">
      <c r="A929" s="38"/>
    </row>
    <row r="930" spans="1:1" ht="12.75" customHeight="1">
      <c r="A930" s="38"/>
    </row>
    <row r="931" spans="1:1" ht="12.75" customHeight="1">
      <c r="A931" s="38"/>
    </row>
    <row r="932" spans="1:1" ht="12.75" customHeight="1">
      <c r="A932" s="38"/>
    </row>
    <row r="933" spans="1:1" ht="12.75" customHeight="1">
      <c r="A933" s="38"/>
    </row>
    <row r="934" spans="1:1" ht="12.75" customHeight="1">
      <c r="A934" s="38"/>
    </row>
    <row r="935" spans="1:1" ht="12.75" customHeight="1">
      <c r="A935" s="38"/>
    </row>
    <row r="936" spans="1:1" ht="12.75" customHeight="1">
      <c r="A936" s="38"/>
    </row>
    <row r="937" spans="1:1" ht="12.75" customHeight="1">
      <c r="A937" s="38"/>
    </row>
    <row r="938" spans="1:1" ht="12.75" customHeight="1">
      <c r="A938" s="38"/>
    </row>
    <row r="939" spans="1:1" ht="12.75" customHeight="1">
      <c r="A939" s="38"/>
    </row>
    <row r="940" spans="1:1" ht="12.75" customHeight="1">
      <c r="A940" s="38"/>
    </row>
    <row r="941" spans="1:1" ht="12.75" customHeight="1">
      <c r="A941" s="38"/>
    </row>
    <row r="942" spans="1:1" ht="12.75" customHeight="1">
      <c r="A942" s="38"/>
    </row>
    <row r="943" spans="1:1" ht="12.75" customHeight="1">
      <c r="A943" s="38"/>
    </row>
    <row r="944" spans="1:1" ht="12.75" customHeight="1">
      <c r="A944" s="38"/>
    </row>
    <row r="945" spans="1:1" ht="12.75" customHeight="1">
      <c r="A945" s="38"/>
    </row>
    <row r="946" spans="1:1" ht="12.75" customHeight="1">
      <c r="A946" s="38"/>
    </row>
    <row r="947" spans="1:1" ht="12.75" customHeight="1">
      <c r="A947" s="38"/>
    </row>
    <row r="948" spans="1:1" ht="12.75" customHeight="1">
      <c r="A948" s="38"/>
    </row>
    <row r="949" spans="1:1" ht="12.75" customHeight="1">
      <c r="A949" s="38"/>
    </row>
    <row r="950" spans="1:1" ht="12.75" customHeight="1">
      <c r="A950" s="38"/>
    </row>
    <row r="951" spans="1:1" ht="12.75" customHeight="1">
      <c r="A951" s="38"/>
    </row>
    <row r="952" spans="1:1" ht="12.75" customHeight="1">
      <c r="A952" s="38"/>
    </row>
    <row r="953" spans="1:1" ht="12.75" customHeight="1">
      <c r="A953" s="38"/>
    </row>
    <row r="954" spans="1:1" ht="12.75" customHeight="1">
      <c r="A954" s="38"/>
    </row>
    <row r="955" spans="1:1" ht="12.75" customHeight="1">
      <c r="A955" s="38"/>
    </row>
    <row r="956" spans="1:1" ht="12.75" customHeight="1">
      <c r="A956" s="38"/>
    </row>
    <row r="957" spans="1:1" ht="12.75" customHeight="1">
      <c r="A957" s="38"/>
    </row>
    <row r="958" spans="1:1" ht="12.75" customHeight="1">
      <c r="A958" s="38"/>
    </row>
    <row r="959" spans="1:1" ht="12.75" customHeight="1">
      <c r="A959" s="38"/>
    </row>
    <row r="960" spans="1:1" ht="12.75" customHeight="1">
      <c r="A960" s="38"/>
    </row>
    <row r="961" spans="1:1" ht="12.75" customHeight="1">
      <c r="A961" s="38"/>
    </row>
    <row r="962" spans="1:1" ht="12.75" customHeight="1">
      <c r="A962" s="38"/>
    </row>
    <row r="963" spans="1:1" ht="12.75" customHeight="1">
      <c r="A963" s="38"/>
    </row>
    <row r="964" spans="1:1" ht="12.75" customHeight="1">
      <c r="A964" s="38"/>
    </row>
    <row r="965" spans="1:1" ht="12.75" customHeight="1">
      <c r="A965" s="38"/>
    </row>
    <row r="966" spans="1:1" ht="12.75" customHeight="1">
      <c r="A966" s="38"/>
    </row>
    <row r="967" spans="1:1" ht="12.75" customHeight="1">
      <c r="A967" s="38"/>
    </row>
    <row r="968" spans="1:1" ht="12.75" customHeight="1">
      <c r="A968" s="38"/>
    </row>
    <row r="969" spans="1:1" ht="12.75" customHeight="1">
      <c r="A969" s="38"/>
    </row>
    <row r="970" spans="1:1" ht="12.75" customHeight="1">
      <c r="A970" s="38"/>
    </row>
    <row r="971" spans="1:1" ht="12.75" customHeight="1">
      <c r="A971" s="38"/>
    </row>
    <row r="972" spans="1:1" ht="12.75" customHeight="1">
      <c r="A972" s="38"/>
    </row>
    <row r="973" spans="1:1" ht="12.75" customHeight="1">
      <c r="A973" s="38"/>
    </row>
    <row r="974" spans="1:1" ht="12.75" customHeight="1">
      <c r="A974" s="38"/>
    </row>
    <row r="975" spans="1:1" ht="12.75" customHeight="1">
      <c r="A975" s="38"/>
    </row>
    <row r="976" spans="1:1" ht="12.75" customHeight="1">
      <c r="A976" s="38"/>
    </row>
    <row r="977" spans="1:1" ht="12.75" customHeight="1">
      <c r="A977" s="38"/>
    </row>
    <row r="978" spans="1:1" ht="12.75" customHeight="1">
      <c r="A978" s="38"/>
    </row>
    <row r="979" spans="1:1" ht="12.75" customHeight="1">
      <c r="A979" s="38"/>
    </row>
    <row r="980" spans="1:1" ht="12.75" customHeight="1">
      <c r="A980" s="38"/>
    </row>
    <row r="981" spans="1:1" ht="12.75" customHeight="1">
      <c r="A981" s="38"/>
    </row>
    <row r="982" spans="1:1" ht="12.75" customHeight="1">
      <c r="A982" s="38"/>
    </row>
    <row r="983" spans="1:1" ht="12.75" customHeight="1">
      <c r="A983" s="38"/>
    </row>
    <row r="984" spans="1:1" ht="12.75" customHeight="1">
      <c r="A984" s="38"/>
    </row>
    <row r="985" spans="1:1" ht="12.75" customHeight="1">
      <c r="A985" s="38"/>
    </row>
    <row r="986" spans="1:1" ht="12.75" customHeight="1">
      <c r="A986" s="38"/>
    </row>
    <row r="987" spans="1:1" ht="12.75" customHeight="1">
      <c r="A987" s="38"/>
    </row>
    <row r="988" spans="1:1" ht="12.75" customHeight="1">
      <c r="A988" s="38"/>
    </row>
    <row r="989" spans="1:1" ht="12.75" customHeight="1">
      <c r="A989" s="38"/>
    </row>
    <row r="990" spans="1:1" ht="12.75" customHeight="1">
      <c r="A990" s="38"/>
    </row>
    <row r="991" spans="1:1" ht="12.75" customHeight="1">
      <c r="A991" s="38"/>
    </row>
    <row r="992" spans="1:1" ht="12.75" customHeight="1">
      <c r="A992" s="38"/>
    </row>
    <row r="993" spans="1:1" ht="12.75" customHeight="1">
      <c r="A993" s="38"/>
    </row>
    <row r="994" spans="1:1" ht="12.75" customHeight="1">
      <c r="A994" s="38"/>
    </row>
    <row r="995" spans="1:1" ht="12.75" customHeight="1">
      <c r="A995" s="38"/>
    </row>
    <row r="996" spans="1:1" ht="12.75" customHeight="1">
      <c r="A996" s="38"/>
    </row>
    <row r="997" spans="1:1" ht="12.75" customHeight="1">
      <c r="A997" s="38"/>
    </row>
    <row r="998" spans="1:1" ht="12.75" customHeight="1">
      <c r="A998" s="38"/>
    </row>
    <row r="999" spans="1:1" ht="12.75" customHeight="1">
      <c r="A999" s="38"/>
    </row>
    <row r="1000" spans="1:1" ht="12.75" customHeight="1">
      <c r="A1000" s="38"/>
    </row>
    <row r="1001" spans="1:1" ht="12.75" customHeight="1">
      <c r="A1001" s="38"/>
    </row>
    <row r="1002" spans="1:1" ht="12.75" customHeight="1">
      <c r="A1002" s="38"/>
    </row>
    <row r="1003" spans="1:1" ht="12.75" customHeight="1">
      <c r="A1003" s="38"/>
    </row>
    <row r="1004" spans="1:1" ht="12.75" customHeight="1">
      <c r="A1004" s="38"/>
    </row>
    <row r="1005" spans="1:1" ht="12.75" customHeight="1">
      <c r="A1005" s="38"/>
    </row>
    <row r="1006" spans="1:1" ht="12.75" customHeight="1">
      <c r="A1006" s="38"/>
    </row>
    <row r="1007" spans="1:1" ht="12.75" customHeight="1">
      <c r="A1007" s="38"/>
    </row>
    <row r="1008" spans="1:1" ht="12.75" customHeight="1">
      <c r="A1008" s="38"/>
    </row>
    <row r="1009" spans="1:1" ht="12.75" customHeight="1">
      <c r="A1009" s="38"/>
    </row>
    <row r="1010" spans="1:1" ht="12.75" customHeight="1">
      <c r="A1010" s="38"/>
    </row>
    <row r="1011" spans="1:1" ht="12.75" customHeight="1">
      <c r="A1011" s="38"/>
    </row>
    <row r="1012" spans="1:1" ht="12.75" customHeight="1">
      <c r="A1012" s="38"/>
    </row>
    <row r="1013" spans="1:1" ht="12.75" customHeight="1">
      <c r="A1013" s="38"/>
    </row>
    <row r="1014" spans="1:1" ht="12.75" customHeight="1">
      <c r="A1014" s="38"/>
    </row>
    <row r="1015" spans="1:1" ht="12.75" customHeight="1">
      <c r="A1015" s="38"/>
    </row>
    <row r="1016" spans="1:1" ht="12.75" customHeight="1">
      <c r="A1016" s="38"/>
    </row>
    <row r="1017" spans="1:1" ht="12.75" customHeight="1">
      <c r="A1017" s="38"/>
    </row>
    <row r="1018" spans="1:1" ht="12.75" customHeight="1">
      <c r="A1018" s="38"/>
    </row>
    <row r="1019" spans="1:1" ht="12.75" customHeight="1">
      <c r="A1019" s="38"/>
    </row>
    <row r="1020" spans="1:1" ht="12.75" customHeight="1">
      <c r="A1020" s="38"/>
    </row>
    <row r="1021" spans="1:1" ht="12.75" customHeight="1">
      <c r="A1021" s="38"/>
    </row>
    <row r="1022" spans="1:1" ht="12.75" customHeight="1">
      <c r="A1022" s="38"/>
    </row>
    <row r="1023" spans="1:1" ht="12.75" customHeight="1">
      <c r="A1023" s="38"/>
    </row>
    <row r="1024" spans="1:1" ht="12.75" customHeight="1">
      <c r="A1024" s="38"/>
    </row>
    <row r="1025" spans="1:1" ht="12.75" customHeight="1">
      <c r="A1025" s="38"/>
    </row>
    <row r="1026" spans="1:1" ht="12.75" customHeight="1">
      <c r="A1026" s="38"/>
    </row>
    <row r="1027" spans="1:1" ht="12.75" customHeight="1">
      <c r="A1027" s="38"/>
    </row>
    <row r="1028" spans="1:1" ht="12.75" customHeight="1">
      <c r="A1028" s="38"/>
    </row>
    <row r="1029" spans="1:1" ht="12.75" customHeight="1">
      <c r="A1029" s="38"/>
    </row>
    <row r="1030" spans="1:1" ht="12.75" customHeight="1">
      <c r="A1030" s="38"/>
    </row>
    <row r="1031" spans="1:1" ht="12.75" customHeight="1">
      <c r="A1031" s="38"/>
    </row>
    <row r="1032" spans="1:1" ht="12.75" customHeight="1">
      <c r="A1032" s="38"/>
    </row>
    <row r="1033" spans="1:1" ht="12.75" customHeight="1">
      <c r="A1033" s="38"/>
    </row>
    <row r="1034" spans="1:1" ht="12.75" customHeight="1">
      <c r="A1034" s="38"/>
    </row>
    <row r="1035" spans="1:1" ht="12.75" customHeight="1">
      <c r="A1035" s="38"/>
    </row>
    <row r="1036" spans="1:1" ht="12.75" customHeight="1">
      <c r="A1036" s="38"/>
    </row>
    <row r="1037" spans="1:1" ht="12.75" customHeight="1">
      <c r="A1037" s="38"/>
    </row>
    <row r="1038" spans="1:1" ht="12.75" customHeight="1">
      <c r="A1038" s="38"/>
    </row>
    <row r="1039" spans="1:1" ht="12.75" customHeight="1">
      <c r="A1039" s="38"/>
    </row>
    <row r="1040" spans="1:1" ht="12.75" customHeight="1">
      <c r="A1040" s="38"/>
    </row>
    <row r="1041" spans="1:1" ht="12.75" customHeight="1">
      <c r="A1041" s="38"/>
    </row>
    <row r="1042" spans="1:1" ht="12.75" customHeight="1">
      <c r="A1042" s="38"/>
    </row>
    <row r="1043" spans="1:1" ht="15" customHeight="1">
      <c r="A1043" s="38"/>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A5" sqref="A5"/>
    </sheetView>
  </sheetViews>
  <sheetFormatPr defaultColWidth="12.5" defaultRowHeight="15" customHeight="1"/>
  <cols>
    <col min="1" max="1" width="4.5" style="153" customWidth="1"/>
    <col min="2" max="2" width="31.125" style="153" customWidth="1"/>
    <col min="3" max="6" width="14.875" style="153" customWidth="1"/>
    <col min="7" max="9" width="12" style="153" customWidth="1"/>
    <col min="10" max="10" width="0.875" style="154" customWidth="1"/>
    <col min="11" max="26" width="8.5" style="154" customWidth="1"/>
    <col min="27" max="27" width="8.5" style="153" customWidth="1"/>
    <col min="28" max="28" width="47.5" style="153" customWidth="1"/>
    <col min="29" max="38" width="12.5" style="153"/>
    <col min="39" max="16384" width="12.5" style="154"/>
  </cols>
  <sheetData>
    <row r="1" spans="1:38" ht="12.75" customHeight="1">
      <c r="A1" s="373" t="s">
        <v>712</v>
      </c>
      <c r="B1" s="374"/>
      <c r="C1" s="374"/>
      <c r="D1" s="374"/>
      <c r="E1" s="374"/>
      <c r="F1" s="374"/>
      <c r="G1" s="23"/>
      <c r="H1" s="23"/>
      <c r="I1" s="23"/>
      <c r="J1" s="23"/>
      <c r="K1" s="23"/>
      <c r="L1" s="23"/>
      <c r="M1" s="23"/>
      <c r="N1" s="23"/>
      <c r="O1" s="23"/>
      <c r="P1" s="23"/>
      <c r="Q1" s="23"/>
      <c r="R1" s="23"/>
      <c r="S1" s="23"/>
      <c r="T1" s="23"/>
      <c r="U1" s="23"/>
      <c r="V1" s="23"/>
      <c r="W1" s="23"/>
      <c r="X1" s="23"/>
      <c r="Y1" s="23"/>
      <c r="Z1" s="23"/>
      <c r="AA1" s="23" t="s">
        <v>158</v>
      </c>
      <c r="AB1" s="2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B2" s="155" t="s">
        <v>713</v>
      </c>
      <c r="C2" s="23"/>
      <c r="D2" s="23"/>
      <c r="E2" s="23"/>
      <c r="F2" s="23"/>
      <c r="G2" s="23"/>
      <c r="H2" s="23"/>
      <c r="I2" s="23"/>
      <c r="J2" s="23"/>
      <c r="K2" s="23"/>
      <c r="L2" s="23"/>
      <c r="M2" s="23"/>
      <c r="N2" s="23"/>
      <c r="O2" s="23"/>
      <c r="P2" s="23"/>
      <c r="Q2" s="23"/>
      <c r="R2" s="23"/>
      <c r="S2" s="23"/>
      <c r="T2" s="23"/>
      <c r="U2" s="23"/>
      <c r="V2" s="23"/>
      <c r="W2" s="23"/>
      <c r="X2" s="23"/>
      <c r="Y2" s="23"/>
      <c r="Z2" s="23"/>
      <c r="AA2" s="23" t="s">
        <v>714</v>
      </c>
      <c r="AB2" s="23" t="s">
        <v>2620</v>
      </c>
      <c r="AC2" s="156">
        <f>IF(Admissions!$E$11&lt;&gt;"",Admissions!$E$11,"")</f>
        <v>14837</v>
      </c>
      <c r="AD2" s="153" t="s">
        <v>715</v>
      </c>
      <c r="AE2" s="153" t="s">
        <v>716</v>
      </c>
      <c r="AF2" s="153" t="s">
        <v>717</v>
      </c>
      <c r="AG2" s="153" t="s">
        <v>334</v>
      </c>
      <c r="AH2" s="153" t="s">
        <v>335</v>
      </c>
      <c r="AI2" s="153" t="s">
        <v>174</v>
      </c>
      <c r="AJ2" s="153" t="s">
        <v>174</v>
      </c>
      <c r="AK2" s="153" t="s">
        <v>2577</v>
      </c>
      <c r="AL2" s="153" t="s">
        <v>338</v>
      </c>
    </row>
    <row r="3" spans="1:38" ht="12.75" customHeight="1">
      <c r="A3" s="406" t="s">
        <v>718</v>
      </c>
      <c r="B3" s="380" t="s">
        <v>719</v>
      </c>
      <c r="C3" s="390"/>
      <c r="D3" s="390"/>
      <c r="E3" s="390"/>
      <c r="F3" s="390"/>
      <c r="G3" s="23"/>
      <c r="H3" s="23"/>
      <c r="I3" s="23"/>
      <c r="J3" s="23"/>
      <c r="K3" s="23"/>
      <c r="L3" s="23"/>
      <c r="M3" s="23"/>
      <c r="N3" s="23"/>
      <c r="O3" s="23"/>
      <c r="P3" s="23"/>
      <c r="Q3" s="23"/>
      <c r="R3" s="23"/>
      <c r="S3" s="23"/>
      <c r="T3" s="23"/>
      <c r="U3" s="23"/>
      <c r="V3" s="23"/>
      <c r="W3" s="23"/>
      <c r="X3" s="23"/>
      <c r="Y3" s="23"/>
      <c r="Z3" s="23"/>
      <c r="AA3" s="23" t="s">
        <v>720</v>
      </c>
      <c r="AB3" s="23" t="s">
        <v>2599</v>
      </c>
      <c r="AC3" s="153">
        <f>IF(Admissions!$E$12&lt;&gt;"",Admissions!$E$12,"")</f>
        <v>19891</v>
      </c>
      <c r="AD3" s="153" t="s">
        <v>715</v>
      </c>
      <c r="AE3" s="153" t="s">
        <v>716</v>
      </c>
      <c r="AF3" s="153" t="s">
        <v>717</v>
      </c>
      <c r="AG3" s="153" t="s">
        <v>334</v>
      </c>
      <c r="AH3" s="153" t="s">
        <v>335</v>
      </c>
      <c r="AI3" s="153" t="s">
        <v>174</v>
      </c>
      <c r="AJ3" s="153" t="s">
        <v>174</v>
      </c>
      <c r="AK3" s="153" t="s">
        <v>2580</v>
      </c>
      <c r="AL3" s="153" t="s">
        <v>338</v>
      </c>
    </row>
    <row r="4" spans="1:38" ht="19.5" customHeight="1">
      <c r="A4" s="390"/>
      <c r="B4" s="390"/>
      <c r="C4" s="390"/>
      <c r="D4" s="390"/>
      <c r="E4" s="390"/>
      <c r="F4" s="390"/>
      <c r="G4" s="23"/>
      <c r="H4" s="23"/>
      <c r="I4" s="23"/>
      <c r="J4" s="23"/>
      <c r="K4" s="23"/>
      <c r="L4" s="23"/>
      <c r="M4" s="23"/>
      <c r="N4" s="23"/>
      <c r="O4" s="23"/>
      <c r="P4" s="23"/>
      <c r="Q4" s="23"/>
      <c r="R4" s="23"/>
      <c r="S4" s="23"/>
      <c r="T4" s="23"/>
      <c r="U4" s="23"/>
      <c r="V4" s="23"/>
      <c r="W4" s="23"/>
      <c r="X4" s="23"/>
      <c r="Y4" s="23"/>
      <c r="Z4" s="23"/>
      <c r="AA4" s="23" t="s">
        <v>721</v>
      </c>
      <c r="AB4" s="23" t="s">
        <v>2666</v>
      </c>
      <c r="AC4" s="153">
        <f>IF(Admissions!$E$13&lt;&gt;"",Admissions!$E$13,"")</f>
        <v>0</v>
      </c>
      <c r="AD4" s="153" t="s">
        <v>715</v>
      </c>
      <c r="AE4" s="153" t="s">
        <v>716</v>
      </c>
      <c r="AF4" s="153" t="s">
        <v>717</v>
      </c>
      <c r="AG4" s="153" t="s">
        <v>334</v>
      </c>
      <c r="AH4" s="153" t="s">
        <v>335</v>
      </c>
      <c r="AI4" s="153" t="s">
        <v>174</v>
      </c>
      <c r="AJ4" s="153" t="s">
        <v>174</v>
      </c>
      <c r="AK4" s="153" t="s">
        <v>409</v>
      </c>
      <c r="AL4" s="153" t="s">
        <v>338</v>
      </c>
    </row>
    <row r="5" spans="1:38" ht="15.75" customHeight="1">
      <c r="A5" s="157"/>
      <c r="B5" s="380" t="s">
        <v>722</v>
      </c>
      <c r="C5" s="390"/>
      <c r="D5" s="390"/>
      <c r="E5" s="390"/>
      <c r="F5" s="390"/>
      <c r="G5" s="23"/>
      <c r="H5" s="23"/>
      <c r="I5" s="23"/>
      <c r="J5" s="23"/>
      <c r="K5" s="23"/>
      <c r="L5" s="23"/>
      <c r="M5" s="23"/>
      <c r="N5" s="23"/>
      <c r="O5" s="23"/>
      <c r="P5" s="23"/>
      <c r="Q5" s="23"/>
      <c r="R5" s="23"/>
      <c r="S5" s="23"/>
      <c r="T5" s="23"/>
      <c r="U5" s="23"/>
      <c r="V5" s="23"/>
      <c r="W5" s="23"/>
      <c r="X5" s="23"/>
      <c r="Y5" s="23"/>
      <c r="Z5" s="23"/>
      <c r="AA5" s="23" t="s">
        <v>723</v>
      </c>
      <c r="AB5" s="23" t="s">
        <v>2621</v>
      </c>
      <c r="AC5" s="153">
        <f>IF(Admissions!$E$16&lt;&gt;"",Admissions!$E$16,"")</f>
        <v>11207</v>
      </c>
      <c r="AD5" s="153" t="s">
        <v>715</v>
      </c>
      <c r="AE5" s="153" t="s">
        <v>716</v>
      </c>
      <c r="AF5" s="153" t="s">
        <v>724</v>
      </c>
      <c r="AG5" s="153" t="s">
        <v>334</v>
      </c>
      <c r="AH5" s="153" t="s">
        <v>335</v>
      </c>
      <c r="AI5" s="153" t="s">
        <v>174</v>
      </c>
      <c r="AJ5" s="153" t="s">
        <v>174</v>
      </c>
      <c r="AK5" s="153" t="s">
        <v>2577</v>
      </c>
      <c r="AL5" s="153" t="s">
        <v>338</v>
      </c>
    </row>
    <row r="6" spans="1:38" ht="56.25" customHeight="1">
      <c r="A6" s="157"/>
      <c r="B6" s="380" t="s">
        <v>725</v>
      </c>
      <c r="C6" s="390"/>
      <c r="D6" s="390"/>
      <c r="E6" s="390"/>
      <c r="F6" s="390"/>
      <c r="G6" s="23"/>
      <c r="H6" s="23"/>
      <c r="I6" s="23"/>
      <c r="J6" s="23"/>
      <c r="K6" s="23"/>
      <c r="L6" s="23"/>
      <c r="M6" s="23"/>
      <c r="N6" s="23"/>
      <c r="O6" s="23"/>
      <c r="P6" s="23"/>
      <c r="Q6" s="23"/>
      <c r="R6" s="23"/>
      <c r="S6" s="23"/>
      <c r="T6" s="23"/>
      <c r="U6" s="23"/>
      <c r="V6" s="23"/>
      <c r="W6" s="23"/>
      <c r="X6" s="23"/>
      <c r="Y6" s="23"/>
      <c r="Z6" s="23"/>
      <c r="AA6" s="23" t="s">
        <v>726</v>
      </c>
      <c r="AB6" s="23" t="s">
        <v>2600</v>
      </c>
      <c r="AC6" s="153">
        <f>IF(Admissions!$E$17&lt;&gt;"",Admissions!$E$17,"")</f>
        <v>15105</v>
      </c>
      <c r="AD6" s="153" t="s">
        <v>715</v>
      </c>
      <c r="AE6" s="153" t="s">
        <v>716</v>
      </c>
      <c r="AF6" s="153" t="s">
        <v>724</v>
      </c>
      <c r="AG6" s="153" t="s">
        <v>334</v>
      </c>
      <c r="AH6" s="153" t="s">
        <v>335</v>
      </c>
      <c r="AI6" s="153" t="s">
        <v>174</v>
      </c>
      <c r="AJ6" s="153" t="s">
        <v>174</v>
      </c>
      <c r="AK6" s="153" t="s">
        <v>2580</v>
      </c>
      <c r="AL6" s="153" t="s">
        <v>338</v>
      </c>
    </row>
    <row r="7" spans="1:38" ht="41.45" customHeight="1">
      <c r="A7" s="38"/>
      <c r="B7" s="380" t="s">
        <v>728</v>
      </c>
      <c r="C7" s="390"/>
      <c r="D7" s="390"/>
      <c r="E7" s="390"/>
      <c r="F7" s="390"/>
      <c r="G7" s="23"/>
      <c r="H7" s="23"/>
      <c r="I7" s="23"/>
      <c r="J7" s="23"/>
      <c r="K7" s="23"/>
      <c r="L7" s="23"/>
      <c r="M7" s="23"/>
      <c r="N7" s="23"/>
      <c r="O7" s="23"/>
      <c r="P7" s="23"/>
      <c r="Q7" s="23"/>
      <c r="R7" s="23"/>
      <c r="S7" s="23"/>
      <c r="T7" s="23"/>
      <c r="U7" s="23"/>
      <c r="V7" s="23"/>
      <c r="W7" s="23"/>
      <c r="X7" s="23"/>
      <c r="Y7" s="23"/>
      <c r="Z7" s="23"/>
      <c r="AA7" s="23" t="s">
        <v>727</v>
      </c>
      <c r="AB7" s="23" t="s">
        <v>2667</v>
      </c>
      <c r="AC7" s="153">
        <f>IF(Admissions!$E$18&lt;&gt;"",Admissions!$E$18,"")</f>
        <v>0</v>
      </c>
      <c r="AD7" s="153" t="s">
        <v>715</v>
      </c>
      <c r="AE7" s="153" t="s">
        <v>716</v>
      </c>
      <c r="AF7" s="153" t="s">
        <v>724</v>
      </c>
      <c r="AG7" s="153" t="s">
        <v>334</v>
      </c>
      <c r="AH7" s="153" t="s">
        <v>335</v>
      </c>
      <c r="AI7" s="153" t="s">
        <v>174</v>
      </c>
      <c r="AJ7" s="153" t="s">
        <v>174</v>
      </c>
      <c r="AK7" s="153" t="s">
        <v>409</v>
      </c>
      <c r="AL7" s="153" t="s">
        <v>338</v>
      </c>
    </row>
    <row r="8" spans="1:38" ht="12.75">
      <c r="A8" s="38"/>
      <c r="G8" s="23"/>
      <c r="H8" s="23"/>
      <c r="I8" s="23"/>
      <c r="J8" s="23"/>
      <c r="K8" s="23"/>
      <c r="L8" s="23"/>
      <c r="M8" s="23"/>
      <c r="N8" s="23"/>
      <c r="O8" s="23"/>
      <c r="P8" s="23"/>
      <c r="Q8" s="23"/>
      <c r="R8" s="23"/>
      <c r="S8" s="23"/>
      <c r="T8" s="23"/>
      <c r="U8" s="23"/>
      <c r="V8" s="23"/>
      <c r="W8" s="23"/>
      <c r="X8" s="23"/>
      <c r="Y8" s="23"/>
      <c r="Z8" s="23"/>
      <c r="AA8" s="23" t="s">
        <v>729</v>
      </c>
      <c r="AB8" s="23" t="s">
        <v>2622</v>
      </c>
      <c r="AC8" s="153">
        <f>IF(Admissions!$E$21&lt;&gt;"",Admissions!$E$21,"")</f>
        <v>3081</v>
      </c>
      <c r="AD8" s="153" t="s">
        <v>715</v>
      </c>
      <c r="AE8" s="153" t="s">
        <v>716</v>
      </c>
      <c r="AF8" s="153" t="s">
        <v>730</v>
      </c>
      <c r="AG8" s="153" t="s">
        <v>334</v>
      </c>
      <c r="AH8" s="153" t="s">
        <v>335</v>
      </c>
      <c r="AI8" s="153" t="s">
        <v>174</v>
      </c>
      <c r="AJ8" s="153" t="s">
        <v>174</v>
      </c>
      <c r="AK8" s="153" t="s">
        <v>2577</v>
      </c>
      <c r="AL8" s="153" t="s">
        <v>338</v>
      </c>
    </row>
    <row r="9" spans="1:38" ht="12.75">
      <c r="A9" s="38"/>
      <c r="B9" s="380"/>
      <c r="C9" s="380"/>
      <c r="D9" s="380"/>
      <c r="E9" s="380"/>
      <c r="F9" s="380"/>
      <c r="G9" s="23"/>
      <c r="H9" s="23"/>
      <c r="I9" s="23"/>
      <c r="J9" s="23"/>
      <c r="K9" s="23"/>
      <c r="L9" s="23"/>
      <c r="M9" s="23"/>
      <c r="N9" s="23"/>
      <c r="O9" s="23"/>
      <c r="P9" s="23"/>
      <c r="Q9" s="23"/>
      <c r="R9" s="23"/>
      <c r="S9" s="23"/>
      <c r="T9" s="23"/>
      <c r="U9" s="23"/>
      <c r="V9" s="23"/>
      <c r="W9" s="23"/>
      <c r="X9" s="23"/>
      <c r="Y9" s="23"/>
      <c r="Z9" s="23"/>
      <c r="AA9" s="23" t="s">
        <v>731</v>
      </c>
      <c r="AB9" s="23" t="s">
        <v>2601</v>
      </c>
      <c r="AC9" s="153">
        <f>IF(Admissions!$E$22&lt;&gt;"",Admissions!$E$22,"")</f>
        <v>3588</v>
      </c>
      <c r="AD9" s="153" t="s">
        <v>715</v>
      </c>
      <c r="AE9" s="153" t="s">
        <v>716</v>
      </c>
      <c r="AF9" s="153" t="s">
        <v>730</v>
      </c>
      <c r="AG9" s="153" t="s">
        <v>334</v>
      </c>
      <c r="AH9" s="153" t="s">
        <v>335</v>
      </c>
      <c r="AI9" s="153" t="s">
        <v>174</v>
      </c>
      <c r="AJ9" s="153" t="s">
        <v>174</v>
      </c>
      <c r="AK9" s="153" t="s">
        <v>2580</v>
      </c>
      <c r="AL9" s="153" t="s">
        <v>338</v>
      </c>
    </row>
    <row r="10" spans="1:38" ht="12.75">
      <c r="A10" s="157"/>
      <c r="B10" s="403" t="s">
        <v>737</v>
      </c>
      <c r="C10" s="404"/>
      <c r="D10" s="405"/>
      <c r="E10" s="57" t="s">
        <v>346</v>
      </c>
      <c r="F10" s="23"/>
      <c r="G10" s="23"/>
      <c r="H10" s="23"/>
      <c r="I10" s="23"/>
      <c r="J10" s="23"/>
      <c r="K10" s="23"/>
      <c r="L10" s="23"/>
      <c r="M10" s="23"/>
      <c r="N10" s="23"/>
      <c r="O10" s="23"/>
      <c r="P10" s="23"/>
      <c r="Q10" s="23"/>
      <c r="R10" s="23"/>
      <c r="S10" s="23"/>
      <c r="T10" s="23"/>
      <c r="U10" s="23"/>
      <c r="V10" s="23"/>
      <c r="W10" s="23"/>
      <c r="X10" s="23"/>
      <c r="Y10" s="23"/>
      <c r="Z10" s="23"/>
      <c r="AA10" s="23" t="s">
        <v>732</v>
      </c>
      <c r="AB10" s="23" t="s">
        <v>2668</v>
      </c>
      <c r="AC10" s="153">
        <f>IF(Admissions!$E$23&lt;&gt;"",Admissions!$E$23,"")</f>
        <v>0</v>
      </c>
      <c r="AD10" s="153" t="s">
        <v>715</v>
      </c>
      <c r="AE10" s="153" t="s">
        <v>716</v>
      </c>
      <c r="AF10" s="153" t="s">
        <v>730</v>
      </c>
      <c r="AG10" s="153" t="s">
        <v>334</v>
      </c>
      <c r="AH10" s="153" t="s">
        <v>335</v>
      </c>
      <c r="AI10" s="153" t="s">
        <v>174</v>
      </c>
      <c r="AJ10" s="153" t="s">
        <v>174</v>
      </c>
      <c r="AK10" s="153" t="s">
        <v>409</v>
      </c>
      <c r="AL10" s="153" t="s">
        <v>338</v>
      </c>
    </row>
    <row r="11" spans="1:38" ht="12.75">
      <c r="A11" s="38"/>
      <c r="B11" s="407" t="s">
        <v>2620</v>
      </c>
      <c r="C11" s="394"/>
      <c r="D11" s="382"/>
      <c r="E11" s="138">
        <v>14837</v>
      </c>
      <c r="F11" s="23"/>
      <c r="G11" s="23"/>
      <c r="H11" s="23"/>
      <c r="I11" s="23"/>
      <c r="J11" s="23"/>
      <c r="K11" s="23"/>
      <c r="L11" s="23"/>
      <c r="M11" s="23"/>
      <c r="N11" s="23"/>
      <c r="O11" s="23"/>
      <c r="P11" s="23"/>
      <c r="Q11" s="23"/>
      <c r="R11" s="23"/>
      <c r="S11" s="23"/>
      <c r="T11" s="23"/>
      <c r="U11" s="23"/>
      <c r="V11" s="23"/>
      <c r="W11" s="23"/>
      <c r="X11" s="23"/>
      <c r="Y11" s="23"/>
      <c r="Z11" s="23"/>
      <c r="AA11" s="23" t="s">
        <v>733</v>
      </c>
      <c r="AB11" s="23" t="s">
        <v>2623</v>
      </c>
      <c r="AC11" s="153">
        <f>IF(Admissions!$E$26&lt;&gt;"",Admissions!$E$26,"")</f>
        <v>2844</v>
      </c>
      <c r="AD11" s="153" t="s">
        <v>715</v>
      </c>
      <c r="AE11" s="153" t="s">
        <v>716</v>
      </c>
      <c r="AF11" s="153" t="s">
        <v>730</v>
      </c>
      <c r="AG11" s="153" t="s">
        <v>334</v>
      </c>
      <c r="AH11" s="153" t="s">
        <v>335</v>
      </c>
      <c r="AI11" s="153" t="s">
        <v>174</v>
      </c>
      <c r="AJ11" s="153" t="s">
        <v>174</v>
      </c>
      <c r="AK11" s="153" t="s">
        <v>2577</v>
      </c>
      <c r="AL11" s="153" t="s">
        <v>338</v>
      </c>
    </row>
    <row r="12" spans="1:38" ht="12.75">
      <c r="A12" s="38"/>
      <c r="B12" s="383" t="s">
        <v>2599</v>
      </c>
      <c r="C12" s="394"/>
      <c r="D12" s="382"/>
      <c r="E12" s="335">
        <v>19891</v>
      </c>
      <c r="F12" s="23"/>
      <c r="G12" s="23"/>
      <c r="H12" s="23"/>
      <c r="I12" s="23"/>
      <c r="J12" s="23"/>
      <c r="K12" s="23"/>
      <c r="L12" s="23"/>
      <c r="M12" s="23"/>
      <c r="N12" s="23"/>
      <c r="O12" s="23"/>
      <c r="P12" s="23"/>
      <c r="Q12" s="23"/>
      <c r="R12" s="23"/>
      <c r="S12" s="23"/>
      <c r="T12" s="23"/>
      <c r="U12" s="23"/>
      <c r="V12" s="23"/>
      <c r="W12" s="23"/>
      <c r="X12" s="23"/>
      <c r="Y12" s="23"/>
      <c r="Z12" s="23"/>
      <c r="AA12" s="23" t="s">
        <v>734</v>
      </c>
      <c r="AB12" s="23" t="s">
        <v>2624</v>
      </c>
      <c r="AC12" s="153">
        <f>IF(Admissions!$E$27&lt;&gt;"",Admissions!$E$27,"")</f>
        <v>237</v>
      </c>
      <c r="AD12" s="153" t="s">
        <v>715</v>
      </c>
      <c r="AE12" s="153" t="s">
        <v>716</v>
      </c>
      <c r="AF12" s="153" t="s">
        <v>730</v>
      </c>
      <c r="AG12" s="153" t="s">
        <v>334</v>
      </c>
      <c r="AH12" s="153" t="s">
        <v>335</v>
      </c>
      <c r="AI12" s="153" t="s">
        <v>174</v>
      </c>
      <c r="AJ12" s="153" t="s">
        <v>352</v>
      </c>
      <c r="AK12" s="153" t="s">
        <v>2577</v>
      </c>
      <c r="AL12" s="153" t="s">
        <v>338</v>
      </c>
    </row>
    <row r="13" spans="1:38" ht="12.75">
      <c r="A13" s="38"/>
      <c r="B13" s="383" t="s">
        <v>2671</v>
      </c>
      <c r="C13" s="394"/>
      <c r="D13" s="382"/>
      <c r="E13" s="56">
        <v>0</v>
      </c>
      <c r="F13" s="23"/>
      <c r="G13" s="23"/>
      <c r="H13" s="23"/>
      <c r="I13" s="23"/>
      <c r="J13" s="23"/>
      <c r="K13" s="23"/>
      <c r="L13" s="23"/>
      <c r="M13" s="23"/>
      <c r="N13" s="23"/>
      <c r="O13" s="23"/>
      <c r="P13" s="23"/>
      <c r="Q13" s="23"/>
      <c r="R13" s="23"/>
      <c r="S13" s="23"/>
      <c r="T13" s="23"/>
      <c r="U13" s="23"/>
      <c r="V13" s="23"/>
      <c r="W13" s="23"/>
      <c r="X13" s="23"/>
      <c r="Y13" s="23"/>
      <c r="Z13" s="23"/>
      <c r="AA13" s="23" t="s">
        <v>735</v>
      </c>
      <c r="AB13" s="23" t="s">
        <v>2602</v>
      </c>
      <c r="AC13" s="153">
        <f>IF(Admissions!$E$28&lt;&gt;"",Admissions!$E$28,"")</f>
        <v>3359</v>
      </c>
      <c r="AD13" s="153" t="s">
        <v>715</v>
      </c>
      <c r="AE13" s="153" t="s">
        <v>716</v>
      </c>
      <c r="AF13" s="153" t="s">
        <v>730</v>
      </c>
      <c r="AG13" s="153" t="s">
        <v>334</v>
      </c>
      <c r="AH13" s="153" t="s">
        <v>335</v>
      </c>
      <c r="AI13" s="153" t="s">
        <v>174</v>
      </c>
      <c r="AJ13" s="153" t="s">
        <v>336</v>
      </c>
      <c r="AK13" s="153" t="s">
        <v>2580</v>
      </c>
      <c r="AL13" s="153" t="s">
        <v>338</v>
      </c>
    </row>
    <row r="14" spans="1:38" ht="12.75">
      <c r="A14" s="38"/>
      <c r="B14" s="23"/>
      <c r="C14" s="158"/>
      <c r="D14" s="158"/>
      <c r="E14" s="23"/>
      <c r="F14" s="23"/>
      <c r="G14" s="23"/>
      <c r="H14" s="23"/>
      <c r="I14" s="23"/>
      <c r="J14" s="23"/>
      <c r="K14" s="23"/>
      <c r="L14" s="23"/>
      <c r="M14" s="23"/>
      <c r="N14" s="23"/>
      <c r="O14" s="23"/>
      <c r="P14" s="23"/>
      <c r="Q14" s="23"/>
      <c r="R14" s="23"/>
      <c r="S14" s="23"/>
      <c r="T14" s="23"/>
      <c r="U14" s="23"/>
      <c r="V14" s="23"/>
      <c r="W14" s="23"/>
      <c r="X14" s="23"/>
      <c r="Y14" s="23"/>
      <c r="Z14" s="23"/>
      <c r="AA14" s="23" t="s">
        <v>736</v>
      </c>
      <c r="AB14" s="23" t="s">
        <v>2603</v>
      </c>
      <c r="AC14" s="153">
        <f>IF(Admissions!$E$29&lt;&gt;"",Admissions!$E$29,"")</f>
        <v>229</v>
      </c>
      <c r="AD14" s="153" t="s">
        <v>715</v>
      </c>
      <c r="AE14" s="153" t="s">
        <v>716</v>
      </c>
      <c r="AF14" s="153" t="s">
        <v>730</v>
      </c>
      <c r="AG14" s="153" t="s">
        <v>334</v>
      </c>
      <c r="AH14" s="153" t="s">
        <v>335</v>
      </c>
      <c r="AI14" s="153" t="s">
        <v>174</v>
      </c>
      <c r="AJ14" s="153" t="s">
        <v>352</v>
      </c>
      <c r="AK14" s="153" t="s">
        <v>2580</v>
      </c>
      <c r="AL14" s="153" t="s">
        <v>338</v>
      </c>
    </row>
    <row r="15" spans="1:38" ht="12.75" customHeight="1">
      <c r="A15" s="71"/>
      <c r="B15" s="403" t="s">
        <v>746</v>
      </c>
      <c r="C15" s="404"/>
      <c r="D15" s="405"/>
      <c r="E15" s="57" t="s">
        <v>346</v>
      </c>
      <c r="F15" s="23"/>
      <c r="G15" s="23"/>
      <c r="H15" s="23"/>
      <c r="I15" s="23"/>
      <c r="J15" s="23"/>
      <c r="K15" s="23"/>
      <c r="L15" s="23"/>
      <c r="M15" s="23"/>
      <c r="N15" s="23"/>
      <c r="O15" s="23"/>
      <c r="P15" s="23"/>
      <c r="Q15" s="23"/>
      <c r="R15" s="23"/>
      <c r="S15" s="23"/>
      <c r="T15" s="23"/>
      <c r="U15" s="23"/>
      <c r="V15" s="23"/>
      <c r="W15" s="23"/>
      <c r="X15" s="23"/>
      <c r="Y15" s="23"/>
      <c r="Z15" s="23"/>
      <c r="AA15" s="23" t="s">
        <v>738</v>
      </c>
      <c r="AB15" s="23" t="s">
        <v>2669</v>
      </c>
      <c r="AC15" s="153">
        <f>IF(Admissions!$E$30&lt;&gt;"",Admissions!$E$30,"")</f>
        <v>0</v>
      </c>
      <c r="AD15" s="153" t="s">
        <v>715</v>
      </c>
      <c r="AE15" s="153" t="s">
        <v>716</v>
      </c>
      <c r="AF15" s="153" t="s">
        <v>730</v>
      </c>
      <c r="AG15" s="153" t="s">
        <v>334</v>
      </c>
      <c r="AH15" s="153" t="s">
        <v>335</v>
      </c>
      <c r="AI15" s="153" t="s">
        <v>174</v>
      </c>
      <c r="AJ15" s="153" t="s">
        <v>336</v>
      </c>
      <c r="AK15" s="153" t="s">
        <v>409</v>
      </c>
      <c r="AL15" s="153" t="s">
        <v>338</v>
      </c>
    </row>
    <row r="16" spans="1:38" ht="12.75" customHeight="1">
      <c r="A16" s="71"/>
      <c r="B16" s="383" t="s">
        <v>2621</v>
      </c>
      <c r="C16" s="394"/>
      <c r="D16" s="382"/>
      <c r="E16" s="335">
        <v>11207</v>
      </c>
      <c r="F16" s="23"/>
      <c r="G16" s="23"/>
      <c r="H16" s="23"/>
      <c r="I16" s="23"/>
      <c r="J16" s="23"/>
      <c r="K16" s="23"/>
      <c r="L16" s="23"/>
      <c r="M16" s="23"/>
      <c r="N16" s="23"/>
      <c r="O16" s="23"/>
      <c r="P16" s="23"/>
      <c r="Q16" s="23"/>
      <c r="R16" s="23"/>
      <c r="S16" s="23"/>
      <c r="T16" s="23"/>
      <c r="U16" s="23"/>
      <c r="V16" s="23"/>
      <c r="W16" s="23"/>
      <c r="X16" s="23"/>
      <c r="Y16" s="23"/>
      <c r="Z16" s="23"/>
      <c r="AA16" s="23" t="s">
        <v>739</v>
      </c>
      <c r="AB16" s="23" t="s">
        <v>2670</v>
      </c>
      <c r="AC16" s="153">
        <f>IF(Admissions!$E$31&lt;&gt;"",Admissions!$E$31,"")</f>
        <v>0</v>
      </c>
      <c r="AD16" s="153" t="s">
        <v>715</v>
      </c>
      <c r="AE16" s="153" t="s">
        <v>716</v>
      </c>
      <c r="AF16" s="153" t="s">
        <v>730</v>
      </c>
      <c r="AG16" s="153" t="s">
        <v>334</v>
      </c>
      <c r="AH16" s="153" t="s">
        <v>335</v>
      </c>
      <c r="AI16" s="153" t="s">
        <v>174</v>
      </c>
      <c r="AJ16" s="153" t="s">
        <v>352</v>
      </c>
      <c r="AK16" s="153" t="s">
        <v>409</v>
      </c>
      <c r="AL16" s="153" t="s">
        <v>338</v>
      </c>
    </row>
    <row r="17" spans="1:38" ht="12.6" customHeight="1">
      <c r="A17" s="71"/>
      <c r="B17" s="383" t="s">
        <v>2600</v>
      </c>
      <c r="C17" s="394"/>
      <c r="D17" s="382"/>
      <c r="E17" s="335">
        <v>15105</v>
      </c>
      <c r="F17" s="23"/>
      <c r="G17" s="23"/>
      <c r="H17" s="23"/>
      <c r="I17" s="23"/>
      <c r="J17" s="23"/>
      <c r="K17" s="23"/>
      <c r="L17" s="23"/>
      <c r="M17" s="23"/>
      <c r="N17" s="23"/>
      <c r="O17" s="23"/>
      <c r="P17" s="23"/>
      <c r="Q17" s="23"/>
      <c r="R17" s="23"/>
      <c r="S17" s="23"/>
      <c r="T17" s="23"/>
      <c r="U17" s="23"/>
      <c r="V17" s="23"/>
      <c r="W17" s="23"/>
      <c r="X17" s="23"/>
      <c r="Y17" s="23"/>
      <c r="Z17" s="23"/>
      <c r="AA17" s="23" t="s">
        <v>740</v>
      </c>
      <c r="AB17" s="23" t="s">
        <v>741</v>
      </c>
      <c r="AC17" s="153">
        <f>IF(Admissions!$I$37&lt;&gt;"",Admissions!$I$37,"")</f>
        <v>34728</v>
      </c>
      <c r="AD17" s="153" t="s">
        <v>715</v>
      </c>
      <c r="AE17" s="153" t="s">
        <v>716</v>
      </c>
      <c r="AF17" s="153" t="s">
        <v>717</v>
      </c>
      <c r="AG17" s="153" t="s">
        <v>334</v>
      </c>
      <c r="AH17" s="153" t="s">
        <v>335</v>
      </c>
      <c r="AI17" s="153" t="s">
        <v>174</v>
      </c>
      <c r="AJ17" s="153" t="s">
        <v>174</v>
      </c>
      <c r="AK17" s="153" t="s">
        <v>174</v>
      </c>
      <c r="AL17" s="153" t="s">
        <v>338</v>
      </c>
    </row>
    <row r="18" spans="1:38" ht="12.6" customHeight="1">
      <c r="A18" s="71"/>
      <c r="B18" s="383" t="s">
        <v>2672</v>
      </c>
      <c r="C18" s="394"/>
      <c r="D18" s="382"/>
      <c r="E18" s="56">
        <v>0</v>
      </c>
      <c r="F18" s="23"/>
      <c r="G18" s="23"/>
      <c r="H18" s="23"/>
      <c r="I18" s="23"/>
      <c r="J18" s="23"/>
      <c r="K18" s="23"/>
      <c r="L18" s="23"/>
      <c r="M18" s="23"/>
      <c r="N18" s="23"/>
      <c r="O18" s="23"/>
      <c r="P18" s="23"/>
      <c r="Q18" s="23"/>
      <c r="R18" s="23"/>
      <c r="S18" s="23"/>
      <c r="T18" s="23"/>
      <c r="U18" s="23"/>
      <c r="V18" s="23"/>
      <c r="W18" s="23"/>
      <c r="X18" s="23"/>
      <c r="Y18" s="23"/>
      <c r="Z18" s="23"/>
      <c r="AA18" s="23" t="s">
        <v>742</v>
      </c>
      <c r="AB18" s="23" t="s">
        <v>743</v>
      </c>
      <c r="AC18" s="153">
        <f>IF(Admissions!$I$38&lt;&gt;"",Admissions!$I$38,"")</f>
        <v>26312</v>
      </c>
      <c r="AD18" s="153" t="s">
        <v>715</v>
      </c>
      <c r="AE18" s="153" t="s">
        <v>716</v>
      </c>
      <c r="AF18" s="153" t="s">
        <v>724</v>
      </c>
      <c r="AG18" s="153" t="s">
        <v>334</v>
      </c>
      <c r="AH18" s="153" t="s">
        <v>335</v>
      </c>
      <c r="AI18" s="153" t="s">
        <v>174</v>
      </c>
      <c r="AJ18" s="153" t="s">
        <v>174</v>
      </c>
      <c r="AK18" s="153" t="s">
        <v>174</v>
      </c>
      <c r="AL18" s="153" t="s">
        <v>338</v>
      </c>
    </row>
    <row r="19" spans="1:38" ht="12.75" customHeight="1">
      <c r="A19" s="71"/>
      <c r="B19" s="23"/>
      <c r="C19" s="59"/>
      <c r="D19" s="59"/>
      <c r="E19" s="23"/>
      <c r="F19" s="23"/>
      <c r="G19" s="23"/>
      <c r="H19" s="23"/>
      <c r="I19" s="23"/>
      <c r="J19" s="23"/>
      <c r="K19" s="23"/>
      <c r="L19" s="23"/>
      <c r="M19" s="23"/>
      <c r="N19" s="23"/>
      <c r="O19" s="23"/>
      <c r="P19" s="23"/>
      <c r="Q19" s="23"/>
      <c r="R19" s="23"/>
      <c r="S19" s="23"/>
      <c r="T19" s="23"/>
      <c r="U19" s="23"/>
      <c r="V19" s="23"/>
      <c r="W19" s="23"/>
      <c r="X19" s="23"/>
      <c r="Y19" s="23"/>
      <c r="Z19" s="23"/>
      <c r="AA19" s="23" t="s">
        <v>744</v>
      </c>
      <c r="AB19" s="23" t="s">
        <v>745</v>
      </c>
      <c r="AC19" s="153">
        <f>IF(Admissions!$I$39&lt;&gt;"",Admissions!$I$39,"")</f>
        <v>6669</v>
      </c>
      <c r="AD19" s="153" t="s">
        <v>715</v>
      </c>
      <c r="AE19" s="153" t="s">
        <v>716</v>
      </c>
      <c r="AF19" s="153" t="s">
        <v>730</v>
      </c>
      <c r="AG19" s="153" t="s">
        <v>334</v>
      </c>
      <c r="AH19" s="153" t="s">
        <v>335</v>
      </c>
      <c r="AI19" s="153" t="s">
        <v>174</v>
      </c>
      <c r="AJ19" s="153" t="s">
        <v>174</v>
      </c>
      <c r="AK19" s="153" t="s">
        <v>174</v>
      </c>
      <c r="AL19" s="153" t="s">
        <v>338</v>
      </c>
    </row>
    <row r="20" spans="1:38" ht="12.75" customHeight="1">
      <c r="A20" s="71"/>
      <c r="B20" s="403" t="s">
        <v>757</v>
      </c>
      <c r="C20" s="404"/>
      <c r="D20" s="405"/>
      <c r="E20" s="57" t="s">
        <v>346</v>
      </c>
      <c r="F20" s="23"/>
      <c r="G20" s="23"/>
      <c r="H20" s="23"/>
      <c r="I20" s="23"/>
      <c r="J20" s="23"/>
      <c r="K20" s="23"/>
      <c r="L20" s="23"/>
      <c r="M20" s="23"/>
      <c r="N20" s="23"/>
      <c r="O20" s="23"/>
      <c r="P20" s="23"/>
      <c r="Q20" s="23"/>
      <c r="R20" s="23"/>
      <c r="S20" s="23"/>
      <c r="T20" s="23"/>
      <c r="U20" s="23"/>
      <c r="V20" s="23"/>
      <c r="W20" s="23"/>
      <c r="X20" s="23"/>
      <c r="Y20" s="23"/>
      <c r="Z20" s="23"/>
      <c r="AA20" s="23" t="s">
        <v>747</v>
      </c>
      <c r="AB20" s="23" t="s">
        <v>748</v>
      </c>
      <c r="AC20" s="153">
        <f>IF(Admissions!$E$37&lt;&gt;"",Admissions!$E$37,"")</f>
        <v>28115</v>
      </c>
      <c r="AD20" s="153" t="s">
        <v>715</v>
      </c>
      <c r="AE20" s="153" t="s">
        <v>716</v>
      </c>
      <c r="AF20" s="153" t="s">
        <v>717</v>
      </c>
      <c r="AG20" s="153" t="s">
        <v>334</v>
      </c>
      <c r="AH20" s="153" t="s">
        <v>335</v>
      </c>
      <c r="AI20" s="153" t="s">
        <v>749</v>
      </c>
      <c r="AJ20" s="153" t="s">
        <v>174</v>
      </c>
      <c r="AK20" s="153" t="s">
        <v>174</v>
      </c>
      <c r="AL20" s="153" t="s">
        <v>338</v>
      </c>
    </row>
    <row r="21" spans="1:38" ht="12.75" customHeight="1">
      <c r="A21" s="71"/>
      <c r="B21" s="383" t="s">
        <v>2622</v>
      </c>
      <c r="C21" s="394"/>
      <c r="D21" s="382"/>
      <c r="E21" s="335">
        <v>3081</v>
      </c>
      <c r="F21" s="23"/>
      <c r="G21" s="23"/>
      <c r="H21" s="23"/>
      <c r="I21" s="23"/>
      <c r="J21" s="23"/>
      <c r="K21" s="23"/>
      <c r="L21" s="23"/>
      <c r="M21" s="23"/>
      <c r="N21" s="23"/>
      <c r="O21" s="23"/>
      <c r="P21" s="23"/>
      <c r="Q21" s="23"/>
      <c r="R21" s="23"/>
      <c r="S21" s="23"/>
      <c r="T21" s="23"/>
      <c r="U21" s="23"/>
      <c r="V21" s="23"/>
      <c r="W21" s="23"/>
      <c r="X21" s="23"/>
      <c r="Y21" s="23"/>
      <c r="Z21" s="23"/>
      <c r="AA21" s="23" t="s">
        <v>750</v>
      </c>
      <c r="AB21" s="23" t="s">
        <v>751</v>
      </c>
      <c r="AC21" s="153">
        <f>IF(Admissions!$E$38&lt;&gt;"",Admissions!$E$38,"")</f>
        <v>21788</v>
      </c>
      <c r="AD21" s="153" t="s">
        <v>715</v>
      </c>
      <c r="AE21" s="153" t="s">
        <v>716</v>
      </c>
      <c r="AF21" s="153" t="s">
        <v>724</v>
      </c>
      <c r="AG21" s="153" t="s">
        <v>334</v>
      </c>
      <c r="AH21" s="153" t="s">
        <v>335</v>
      </c>
      <c r="AI21" s="153" t="s">
        <v>749</v>
      </c>
      <c r="AJ21" s="153" t="s">
        <v>174</v>
      </c>
      <c r="AK21" s="153" t="s">
        <v>174</v>
      </c>
      <c r="AL21" s="153" t="s">
        <v>338</v>
      </c>
    </row>
    <row r="22" spans="1:38" ht="12.75" customHeight="1">
      <c r="A22" s="71"/>
      <c r="B22" s="384" t="s">
        <v>2601</v>
      </c>
      <c r="C22" s="394"/>
      <c r="D22" s="382"/>
      <c r="E22" s="335">
        <v>3588</v>
      </c>
      <c r="F22" s="23"/>
      <c r="G22" s="23"/>
      <c r="H22" s="23"/>
      <c r="I22" s="23"/>
      <c r="J22" s="23"/>
      <c r="K22" s="23"/>
      <c r="L22" s="23"/>
      <c r="M22" s="23"/>
      <c r="N22" s="23"/>
      <c r="O22" s="23"/>
      <c r="P22" s="23"/>
      <c r="Q22" s="23"/>
      <c r="R22" s="23"/>
      <c r="S22" s="23"/>
      <c r="T22" s="23"/>
      <c r="U22" s="23"/>
      <c r="V22" s="23"/>
      <c r="W22" s="23"/>
      <c r="X22" s="23"/>
      <c r="Y22" s="23"/>
      <c r="Z22" s="23"/>
      <c r="AA22" s="23" t="s">
        <v>752</v>
      </c>
      <c r="AB22" s="23" t="s">
        <v>753</v>
      </c>
      <c r="AC22" s="153">
        <f>IF(Admissions!$E$39&lt;&gt;"",Admissions!$E$39,"")</f>
        <v>6205</v>
      </c>
      <c r="AD22" s="153" t="s">
        <v>715</v>
      </c>
      <c r="AE22" s="153" t="s">
        <v>716</v>
      </c>
      <c r="AF22" s="153" t="s">
        <v>730</v>
      </c>
      <c r="AG22" s="153" t="s">
        <v>334</v>
      </c>
      <c r="AH22" s="153" t="s">
        <v>335</v>
      </c>
      <c r="AI22" s="153" t="s">
        <v>749</v>
      </c>
      <c r="AJ22" s="153" t="s">
        <v>174</v>
      </c>
      <c r="AK22" s="153" t="s">
        <v>174</v>
      </c>
      <c r="AL22" s="153" t="s">
        <v>338</v>
      </c>
    </row>
    <row r="23" spans="1:38" ht="12.75" customHeight="1">
      <c r="A23" s="71"/>
      <c r="B23" s="383" t="s">
        <v>2673</v>
      </c>
      <c r="C23" s="394"/>
      <c r="D23" s="382"/>
      <c r="E23" s="56">
        <v>0</v>
      </c>
      <c r="F23" s="23"/>
      <c r="G23" s="23"/>
      <c r="H23" s="23"/>
      <c r="I23" s="23"/>
      <c r="J23" s="23"/>
      <c r="K23" s="23"/>
      <c r="L23" s="23"/>
      <c r="M23" s="23"/>
      <c r="N23" s="23"/>
      <c r="O23" s="23"/>
      <c r="P23" s="23"/>
      <c r="Q23" s="23"/>
      <c r="R23" s="23"/>
      <c r="S23" s="23"/>
      <c r="T23" s="23"/>
      <c r="U23" s="23"/>
      <c r="V23" s="23"/>
      <c r="W23" s="23"/>
      <c r="X23" s="23"/>
      <c r="Y23" s="23"/>
      <c r="Z23" s="23"/>
      <c r="AA23" s="23" t="s">
        <v>754</v>
      </c>
      <c r="AB23" s="23" t="s">
        <v>748</v>
      </c>
      <c r="AC23" s="153">
        <f>IF(Admissions!$F$37&lt;&gt;"",Admissions!$F$37,"")</f>
        <v>4866</v>
      </c>
      <c r="AD23" s="153" t="s">
        <v>715</v>
      </c>
      <c r="AE23" s="153" t="s">
        <v>716</v>
      </c>
      <c r="AF23" s="153" t="s">
        <v>717</v>
      </c>
      <c r="AG23" s="153" t="s">
        <v>334</v>
      </c>
      <c r="AH23" s="153" t="s">
        <v>335</v>
      </c>
      <c r="AI23" s="153" t="s">
        <v>755</v>
      </c>
      <c r="AJ23" s="153" t="s">
        <v>174</v>
      </c>
      <c r="AK23" s="153" t="s">
        <v>174</v>
      </c>
      <c r="AL23" s="153" t="s">
        <v>338</v>
      </c>
    </row>
    <row r="24" spans="1:38" ht="12.75" customHeight="1">
      <c r="A24" s="71"/>
      <c r="G24" s="23"/>
      <c r="H24" s="23"/>
      <c r="I24" s="23"/>
      <c r="J24" s="23"/>
      <c r="K24" s="23"/>
      <c r="L24" s="23"/>
      <c r="M24" s="23"/>
      <c r="N24" s="23"/>
      <c r="O24" s="23"/>
      <c r="P24" s="23"/>
      <c r="Q24" s="23"/>
      <c r="R24" s="23"/>
      <c r="S24" s="23"/>
      <c r="T24" s="23"/>
      <c r="U24" s="23"/>
      <c r="V24" s="23"/>
      <c r="W24" s="23"/>
      <c r="X24" s="23"/>
      <c r="Y24" s="23"/>
      <c r="Z24" s="23"/>
      <c r="AA24" s="23" t="s">
        <v>756</v>
      </c>
      <c r="AB24" s="23" t="s">
        <v>751</v>
      </c>
      <c r="AC24" s="153">
        <f>IF(Admissions!$F$38&lt;&gt;"",Admissions!$F$38,"")</f>
        <v>3033</v>
      </c>
      <c r="AD24" s="153" t="s">
        <v>715</v>
      </c>
      <c r="AE24" s="153" t="s">
        <v>716</v>
      </c>
      <c r="AF24" s="153" t="s">
        <v>724</v>
      </c>
      <c r="AG24" s="153" t="s">
        <v>334</v>
      </c>
      <c r="AH24" s="153" t="s">
        <v>335</v>
      </c>
      <c r="AI24" s="153" t="s">
        <v>755</v>
      </c>
      <c r="AJ24" s="153" t="s">
        <v>174</v>
      </c>
      <c r="AK24" s="153" t="s">
        <v>174</v>
      </c>
      <c r="AL24" s="153" t="s">
        <v>338</v>
      </c>
    </row>
    <row r="25" spans="1:38" ht="12.75" customHeight="1">
      <c r="A25" s="71"/>
      <c r="B25" s="403" t="s">
        <v>763</v>
      </c>
      <c r="C25" s="404"/>
      <c r="D25" s="405"/>
      <c r="E25" s="57" t="s">
        <v>346</v>
      </c>
      <c r="F25" s="23"/>
      <c r="G25" s="23"/>
      <c r="H25" s="23"/>
      <c r="I25" s="23"/>
      <c r="J25" s="23"/>
      <c r="K25" s="23"/>
      <c r="L25" s="23"/>
      <c r="M25" s="23"/>
      <c r="N25" s="23"/>
      <c r="O25" s="23"/>
      <c r="P25" s="23"/>
      <c r="Q25" s="23"/>
      <c r="R25" s="23"/>
      <c r="S25" s="23"/>
      <c r="T25" s="23"/>
      <c r="U25" s="23"/>
      <c r="V25" s="23"/>
      <c r="W25" s="23"/>
      <c r="X25" s="23"/>
      <c r="Y25" s="23"/>
      <c r="Z25" s="23"/>
      <c r="AA25" s="23" t="s">
        <v>758</v>
      </c>
      <c r="AB25" s="23" t="s">
        <v>753</v>
      </c>
      <c r="AC25" s="153">
        <f>IF(Admissions!$F$39&lt;&gt;"",Admissions!$F$39,"")</f>
        <v>207</v>
      </c>
      <c r="AD25" s="153" t="s">
        <v>715</v>
      </c>
      <c r="AE25" s="153" t="s">
        <v>716</v>
      </c>
      <c r="AF25" s="153" t="s">
        <v>730</v>
      </c>
      <c r="AG25" s="153" t="s">
        <v>334</v>
      </c>
      <c r="AH25" s="153" t="s">
        <v>335</v>
      </c>
      <c r="AI25" s="153" t="s">
        <v>755</v>
      </c>
      <c r="AJ25" s="153" t="s">
        <v>174</v>
      </c>
      <c r="AK25" s="153" t="s">
        <v>174</v>
      </c>
      <c r="AL25" s="153" t="s">
        <v>338</v>
      </c>
    </row>
    <row r="26" spans="1:38" ht="12.75" customHeight="1">
      <c r="A26" s="71"/>
      <c r="B26" s="383" t="s">
        <v>2623</v>
      </c>
      <c r="C26" s="394"/>
      <c r="D26" s="382"/>
      <c r="E26" s="335">
        <v>2844</v>
      </c>
      <c r="F26" s="23"/>
      <c r="G26" s="23"/>
      <c r="H26" s="23"/>
      <c r="I26" s="23"/>
      <c r="J26" s="23"/>
      <c r="K26" s="23"/>
      <c r="L26" s="23"/>
      <c r="M26" s="23"/>
      <c r="N26" s="23"/>
      <c r="O26" s="23"/>
      <c r="P26" s="23"/>
      <c r="Q26" s="23"/>
      <c r="R26" s="23"/>
      <c r="S26" s="23"/>
      <c r="T26" s="23"/>
      <c r="U26" s="23"/>
      <c r="V26" s="23"/>
      <c r="W26" s="23"/>
      <c r="X26" s="23"/>
      <c r="Y26" s="23"/>
      <c r="Z26" s="23" t="s">
        <v>759</v>
      </c>
      <c r="AA26" s="23" t="s">
        <v>748</v>
      </c>
      <c r="AB26" s="153">
        <f>IF(Admissions!$G$37&lt;&gt;"",Admissions!$G$37,"")</f>
        <v>1747</v>
      </c>
      <c r="AC26" s="153" t="s">
        <v>715</v>
      </c>
      <c r="AD26" s="153" t="s">
        <v>716</v>
      </c>
      <c r="AE26" s="153" t="s">
        <v>717</v>
      </c>
      <c r="AF26" s="153" t="s">
        <v>334</v>
      </c>
      <c r="AG26" s="153" t="s">
        <v>335</v>
      </c>
      <c r="AH26" s="153" t="s">
        <v>468</v>
      </c>
      <c r="AI26" s="153" t="s">
        <v>174</v>
      </c>
      <c r="AJ26" s="153" t="s">
        <v>174</v>
      </c>
      <c r="AK26" s="153" t="s">
        <v>338</v>
      </c>
      <c r="AL26" s="154"/>
    </row>
    <row r="27" spans="1:38" ht="12.75" customHeight="1">
      <c r="A27" s="71"/>
      <c r="B27" s="383" t="s">
        <v>2624</v>
      </c>
      <c r="C27" s="394"/>
      <c r="D27" s="382"/>
      <c r="E27" s="56">
        <v>237</v>
      </c>
      <c r="F27" s="23"/>
      <c r="G27" s="23"/>
      <c r="H27" s="23"/>
      <c r="I27" s="23"/>
      <c r="J27" s="23"/>
      <c r="K27" s="23"/>
      <c r="L27" s="23"/>
      <c r="M27" s="23"/>
      <c r="N27" s="23"/>
      <c r="O27" s="23"/>
      <c r="P27" s="23"/>
      <c r="Q27" s="23"/>
      <c r="R27" s="23"/>
      <c r="S27" s="23"/>
      <c r="T27" s="23"/>
      <c r="U27" s="23"/>
      <c r="V27" s="23"/>
      <c r="W27" s="23"/>
      <c r="X27" s="23"/>
      <c r="Y27" s="23"/>
      <c r="Z27" s="23" t="s">
        <v>760</v>
      </c>
      <c r="AA27" s="23" t="s">
        <v>751</v>
      </c>
      <c r="AB27" s="153">
        <f>IF(Admissions!$G$38&lt;&gt;"",Admissions!$G$38,"")</f>
        <v>1491</v>
      </c>
      <c r="AC27" s="153" t="s">
        <v>715</v>
      </c>
      <c r="AD27" s="153" t="s">
        <v>716</v>
      </c>
      <c r="AE27" s="153" t="s">
        <v>724</v>
      </c>
      <c r="AF27" s="153" t="s">
        <v>334</v>
      </c>
      <c r="AG27" s="153" t="s">
        <v>335</v>
      </c>
      <c r="AH27" s="153" t="s">
        <v>468</v>
      </c>
      <c r="AI27" s="153" t="s">
        <v>174</v>
      </c>
      <c r="AJ27" s="153" t="s">
        <v>174</v>
      </c>
      <c r="AK27" s="153" t="s">
        <v>338</v>
      </c>
      <c r="AL27" s="154"/>
    </row>
    <row r="28" spans="1:38" ht="12.75" customHeight="1">
      <c r="A28" s="71"/>
      <c r="B28" s="384" t="s">
        <v>2602</v>
      </c>
      <c r="C28" s="394"/>
      <c r="D28" s="382"/>
      <c r="E28" s="335">
        <v>3359</v>
      </c>
      <c r="F28" s="23"/>
      <c r="G28" s="23"/>
      <c r="H28" s="23"/>
      <c r="I28" s="23"/>
      <c r="J28" s="23"/>
      <c r="K28" s="23"/>
      <c r="L28" s="23"/>
      <c r="M28" s="23"/>
      <c r="N28" s="23"/>
      <c r="O28" s="23"/>
      <c r="P28" s="23"/>
      <c r="Q28" s="23"/>
      <c r="R28" s="23"/>
      <c r="S28" s="23"/>
      <c r="T28" s="23"/>
      <c r="U28" s="23"/>
      <c r="V28" s="23"/>
      <c r="W28" s="23"/>
      <c r="X28" s="23"/>
      <c r="Y28" s="23"/>
      <c r="Z28" s="23"/>
      <c r="AA28" s="23" t="s">
        <v>761</v>
      </c>
      <c r="AB28" s="23" t="s">
        <v>753</v>
      </c>
      <c r="AC28" s="153">
        <f>IF(Admissions!$G$39&lt;&gt;"",Admissions!$G$39,"")</f>
        <v>257</v>
      </c>
      <c r="AD28" s="153" t="s">
        <v>715</v>
      </c>
      <c r="AE28" s="153" t="s">
        <v>716</v>
      </c>
      <c r="AF28" s="153" t="s">
        <v>730</v>
      </c>
      <c r="AG28" s="153" t="s">
        <v>334</v>
      </c>
      <c r="AH28" s="153" t="s">
        <v>335</v>
      </c>
      <c r="AI28" s="153" t="s">
        <v>468</v>
      </c>
      <c r="AJ28" s="153" t="s">
        <v>174</v>
      </c>
      <c r="AK28" s="153" t="s">
        <v>174</v>
      </c>
      <c r="AL28" s="153" t="s">
        <v>338</v>
      </c>
    </row>
    <row r="29" spans="1:38" ht="12.75" customHeight="1">
      <c r="B29" s="383" t="s">
        <v>2603</v>
      </c>
      <c r="C29" s="394"/>
      <c r="D29" s="382"/>
      <c r="E29" s="56">
        <v>229</v>
      </c>
      <c r="F29" s="23"/>
      <c r="AA29" s="23" t="s">
        <v>762</v>
      </c>
      <c r="AB29" s="153" t="s">
        <v>748</v>
      </c>
      <c r="AC29" s="153">
        <f>IF(Admissions!$H$37&lt;&gt;"",Admissions!$H$37,"")</f>
        <v>0</v>
      </c>
      <c r="AD29" s="153" t="s">
        <v>715</v>
      </c>
      <c r="AE29" s="153" t="s">
        <v>716</v>
      </c>
      <c r="AF29" s="153" t="s">
        <v>717</v>
      </c>
      <c r="AG29" s="153" t="s">
        <v>334</v>
      </c>
      <c r="AH29" s="153" t="s">
        <v>335</v>
      </c>
      <c r="AI29" s="153" t="s">
        <v>409</v>
      </c>
      <c r="AJ29" s="153" t="s">
        <v>174</v>
      </c>
      <c r="AK29" s="153" t="s">
        <v>174</v>
      </c>
      <c r="AL29" s="153" t="s">
        <v>338</v>
      </c>
    </row>
    <row r="30" spans="1:38" ht="12.75" customHeight="1">
      <c r="A30" s="71"/>
      <c r="B30" s="383" t="s">
        <v>2674</v>
      </c>
      <c r="C30" s="394"/>
      <c r="D30" s="382"/>
      <c r="E30" s="56">
        <v>0</v>
      </c>
      <c r="F30" s="23"/>
      <c r="G30" s="23"/>
      <c r="H30" s="23"/>
      <c r="I30" s="23"/>
      <c r="J30" s="23"/>
      <c r="K30" s="23"/>
      <c r="L30" s="23"/>
      <c r="M30" s="23"/>
      <c r="N30" s="23"/>
      <c r="O30" s="23"/>
      <c r="P30" s="23"/>
      <c r="Q30" s="23"/>
      <c r="R30" s="23"/>
      <c r="S30" s="23"/>
      <c r="T30" s="23"/>
      <c r="U30" s="23"/>
      <c r="V30" s="23"/>
      <c r="W30" s="23"/>
      <c r="X30" s="23"/>
      <c r="Y30" s="23"/>
      <c r="Z30" s="23"/>
      <c r="AA30" s="23" t="s">
        <v>764</v>
      </c>
      <c r="AB30" s="23" t="s">
        <v>751</v>
      </c>
      <c r="AC30" s="153">
        <f>IF(Admissions!$H$38&lt;&gt;"",Admissions!$H$38,"")</f>
        <v>0</v>
      </c>
      <c r="AD30" s="153" t="s">
        <v>715</v>
      </c>
      <c r="AE30" s="153" t="s">
        <v>716</v>
      </c>
      <c r="AF30" s="153" t="s">
        <v>724</v>
      </c>
      <c r="AG30" s="153" t="s">
        <v>334</v>
      </c>
      <c r="AH30" s="153" t="s">
        <v>335</v>
      </c>
      <c r="AI30" s="153" t="s">
        <v>409</v>
      </c>
      <c r="AJ30" s="153" t="s">
        <v>174</v>
      </c>
      <c r="AK30" s="153" t="s">
        <v>174</v>
      </c>
      <c r="AL30" s="153" t="s">
        <v>338</v>
      </c>
    </row>
    <row r="31" spans="1:38" ht="12.75" customHeight="1">
      <c r="A31" s="71"/>
      <c r="B31" s="383" t="s">
        <v>2675</v>
      </c>
      <c r="C31" s="394"/>
      <c r="D31" s="382"/>
      <c r="E31" s="56">
        <v>0</v>
      </c>
      <c r="F31" s="23"/>
      <c r="G31" s="23"/>
      <c r="H31" s="23"/>
      <c r="I31" s="23"/>
      <c r="J31" s="23"/>
      <c r="K31" s="23"/>
      <c r="L31" s="23"/>
      <c r="M31" s="23"/>
      <c r="N31" s="23"/>
      <c r="O31" s="23"/>
      <c r="P31" s="23"/>
      <c r="Q31" s="23"/>
      <c r="R31" s="23"/>
      <c r="S31" s="23"/>
      <c r="T31" s="23"/>
      <c r="U31" s="23"/>
      <c r="V31" s="23"/>
      <c r="W31" s="23"/>
      <c r="X31" s="23"/>
      <c r="Y31" s="23"/>
      <c r="Z31" s="23"/>
      <c r="AA31" s="23" t="s">
        <v>765</v>
      </c>
      <c r="AB31" s="23" t="s">
        <v>753</v>
      </c>
      <c r="AC31" s="153">
        <f>IF(Admissions!$H$39&lt;&gt;"",Admissions!$H$39,"")</f>
        <v>0</v>
      </c>
      <c r="AD31" s="153" t="s">
        <v>715</v>
      </c>
      <c r="AE31" s="153" t="s">
        <v>716</v>
      </c>
      <c r="AF31" s="153" t="s">
        <v>730</v>
      </c>
      <c r="AG31" s="153" t="s">
        <v>334</v>
      </c>
      <c r="AH31" s="153" t="s">
        <v>335</v>
      </c>
      <c r="AI31" s="153" t="s">
        <v>409</v>
      </c>
      <c r="AJ31" s="153" t="s">
        <v>174</v>
      </c>
      <c r="AK31" s="153" t="s">
        <v>174</v>
      </c>
      <c r="AL31" s="153" t="s">
        <v>338</v>
      </c>
    </row>
    <row r="32" spans="1:38" ht="12.75" customHeight="1">
      <c r="A32" s="71"/>
      <c r="G32" s="23"/>
      <c r="H32" s="23"/>
      <c r="I32" s="23"/>
      <c r="J32" s="23"/>
      <c r="K32" s="23"/>
      <c r="L32" s="23"/>
      <c r="M32" s="23"/>
      <c r="N32" s="23"/>
      <c r="O32" s="23"/>
      <c r="P32" s="23"/>
      <c r="Q32" s="23"/>
      <c r="R32" s="23"/>
      <c r="S32" s="23"/>
      <c r="T32" s="23"/>
      <c r="U32" s="23"/>
      <c r="V32" s="23"/>
      <c r="W32" s="23"/>
      <c r="X32" s="23"/>
      <c r="Y32" s="23"/>
      <c r="Z32" s="23"/>
      <c r="AA32" s="23" t="s">
        <v>766</v>
      </c>
      <c r="AB32" s="23" t="s">
        <v>767</v>
      </c>
      <c r="AC32" s="153" t="str">
        <f>IF(Admissions!$D$47&lt;&gt;"",Admissions!$D$47,"")</f>
        <v>No</v>
      </c>
      <c r="AD32" s="153" t="s">
        <v>715</v>
      </c>
      <c r="AE32" s="153" t="s">
        <v>768</v>
      </c>
      <c r="AF32" s="153" t="s">
        <v>769</v>
      </c>
      <c r="AG32" s="153" t="s">
        <v>334</v>
      </c>
      <c r="AH32" s="153" t="s">
        <v>335</v>
      </c>
      <c r="AI32" s="153" t="s">
        <v>174</v>
      </c>
      <c r="AJ32" s="153" t="s">
        <v>174</v>
      </c>
      <c r="AK32" s="153" t="s">
        <v>174</v>
      </c>
      <c r="AL32" s="153" t="s">
        <v>204</v>
      </c>
    </row>
    <row r="33" spans="1:38" ht="12.75" customHeight="1">
      <c r="A33" s="71"/>
      <c r="B33" s="159" t="s">
        <v>781</v>
      </c>
      <c r="G33" s="23"/>
      <c r="H33" s="23"/>
      <c r="I33" s="23"/>
      <c r="J33" s="23"/>
      <c r="K33" s="23"/>
      <c r="L33" s="23"/>
      <c r="M33" s="23"/>
      <c r="N33" s="23"/>
      <c r="O33" s="23"/>
      <c r="P33" s="23"/>
      <c r="Q33" s="23"/>
      <c r="R33" s="23"/>
      <c r="S33" s="23"/>
      <c r="T33" s="23"/>
      <c r="U33" s="23"/>
      <c r="V33" s="23"/>
      <c r="W33" s="23"/>
      <c r="X33" s="23"/>
      <c r="Y33" s="23"/>
      <c r="Z33" s="23"/>
      <c r="AA33" s="23" t="s">
        <v>770</v>
      </c>
      <c r="AB33" s="23" t="s">
        <v>771</v>
      </c>
      <c r="AC33" s="153" t="str">
        <f>IF(Admissions!$E$52&lt;&gt;"",Admissions!$E$52,"")</f>
        <v/>
      </c>
      <c r="AD33" s="153" t="s">
        <v>715</v>
      </c>
      <c r="AE33" s="153" t="s">
        <v>768</v>
      </c>
      <c r="AF33" s="153" t="s">
        <v>717</v>
      </c>
      <c r="AG33" s="153" t="s">
        <v>334</v>
      </c>
      <c r="AH33" s="153" t="s">
        <v>335</v>
      </c>
      <c r="AI33" s="153" t="s">
        <v>174</v>
      </c>
      <c r="AJ33" s="153" t="s">
        <v>174</v>
      </c>
      <c r="AK33" s="153" t="s">
        <v>174</v>
      </c>
      <c r="AL33" s="153" t="s">
        <v>338</v>
      </c>
    </row>
    <row r="34" spans="1:38" ht="12.75" customHeight="1">
      <c r="A34" s="71"/>
      <c r="B34" s="153" t="s">
        <v>784</v>
      </c>
      <c r="G34" s="23"/>
      <c r="H34" s="23"/>
      <c r="I34" s="23"/>
      <c r="J34" s="23"/>
      <c r="K34" s="23"/>
      <c r="L34" s="23"/>
      <c r="M34" s="23"/>
      <c r="N34" s="23"/>
      <c r="O34" s="23"/>
      <c r="P34" s="23"/>
      <c r="Q34" s="23"/>
      <c r="R34" s="23"/>
      <c r="S34" s="23"/>
      <c r="T34" s="23"/>
      <c r="U34" s="23"/>
      <c r="V34" s="23"/>
      <c r="W34" s="23"/>
      <c r="X34" s="23"/>
      <c r="Y34" s="23"/>
      <c r="Z34" s="23"/>
      <c r="AA34" s="23" t="s">
        <v>772</v>
      </c>
      <c r="AB34" s="23" t="s">
        <v>773</v>
      </c>
      <c r="AC34" s="153" t="str">
        <f>IF(Admissions!$E$53&lt;&gt;"",Admissions!$E$53,"")</f>
        <v/>
      </c>
      <c r="AD34" s="153" t="s">
        <v>715</v>
      </c>
      <c r="AE34" s="153" t="s">
        <v>768</v>
      </c>
      <c r="AF34" s="153" t="s">
        <v>774</v>
      </c>
      <c r="AG34" s="153" t="s">
        <v>334</v>
      </c>
      <c r="AH34" s="153" t="s">
        <v>335</v>
      </c>
      <c r="AI34" s="153" t="s">
        <v>174</v>
      </c>
      <c r="AJ34" s="153" t="s">
        <v>174</v>
      </c>
      <c r="AK34" s="153" t="s">
        <v>174</v>
      </c>
      <c r="AL34" s="153" t="s">
        <v>338</v>
      </c>
    </row>
    <row r="35" spans="1:38" ht="12.75" customHeight="1">
      <c r="A35" s="71"/>
      <c r="G35" s="23"/>
      <c r="H35" s="23"/>
      <c r="I35" s="23"/>
      <c r="J35" s="23"/>
      <c r="K35" s="23"/>
      <c r="L35" s="23"/>
      <c r="M35" s="23"/>
      <c r="N35" s="23"/>
      <c r="O35" s="23"/>
      <c r="P35" s="23"/>
      <c r="Q35" s="23"/>
      <c r="R35" s="23"/>
      <c r="S35" s="23"/>
      <c r="T35" s="23"/>
      <c r="U35" s="23"/>
      <c r="V35" s="23"/>
      <c r="W35" s="23"/>
      <c r="X35" s="23"/>
      <c r="Y35" s="23"/>
      <c r="Z35" s="23"/>
      <c r="AA35" s="23" t="s">
        <v>775</v>
      </c>
      <c r="AB35" s="23" t="s">
        <v>776</v>
      </c>
      <c r="AC35" s="153" t="str">
        <f>IF(Admissions!$E$54&lt;&gt;"",Admissions!$E$54,"")</f>
        <v/>
      </c>
      <c r="AD35" s="153" t="s">
        <v>715</v>
      </c>
      <c r="AE35" s="153" t="s">
        <v>768</v>
      </c>
      <c r="AF35" s="153" t="s">
        <v>724</v>
      </c>
      <c r="AG35" s="153" t="s">
        <v>334</v>
      </c>
      <c r="AH35" s="153" t="s">
        <v>335</v>
      </c>
      <c r="AI35" s="153" t="s">
        <v>174</v>
      </c>
      <c r="AJ35" s="153" t="s">
        <v>174</v>
      </c>
      <c r="AK35" s="153" t="s">
        <v>174</v>
      </c>
      <c r="AL35" s="153" t="s">
        <v>338</v>
      </c>
    </row>
    <row r="36" spans="1:38" ht="12.75" customHeight="1">
      <c r="A36" s="71"/>
      <c r="B36" s="403" t="s">
        <v>737</v>
      </c>
      <c r="C36" s="404"/>
      <c r="D36" s="405"/>
      <c r="E36" s="147" t="s">
        <v>749</v>
      </c>
      <c r="F36" s="147" t="s">
        <v>755</v>
      </c>
      <c r="G36" s="147" t="s">
        <v>791</v>
      </c>
      <c r="H36" s="147" t="s">
        <v>409</v>
      </c>
      <c r="I36" s="57" t="s">
        <v>346</v>
      </c>
      <c r="J36" s="23"/>
      <c r="K36" s="23"/>
      <c r="L36" s="23"/>
      <c r="M36" s="23"/>
      <c r="N36" s="23"/>
      <c r="O36" s="23"/>
      <c r="P36" s="23"/>
      <c r="Q36" s="23"/>
      <c r="R36" s="23"/>
      <c r="S36" s="23"/>
      <c r="T36" s="23"/>
      <c r="U36" s="23"/>
      <c r="V36" s="23"/>
      <c r="W36" s="23"/>
      <c r="X36" s="23"/>
      <c r="Y36" s="23"/>
      <c r="Z36" s="23"/>
      <c r="AA36" s="23" t="s">
        <v>777</v>
      </c>
      <c r="AB36" s="23" t="s">
        <v>778</v>
      </c>
      <c r="AC36" s="153" t="str">
        <f>IF(Admissions!$D$57&lt;&gt;"",Admissions!$D$57,"")</f>
        <v/>
      </c>
      <c r="AD36" s="153" t="s">
        <v>715</v>
      </c>
      <c r="AE36" s="153" t="s">
        <v>768</v>
      </c>
      <c r="AF36" s="153" t="s">
        <v>769</v>
      </c>
      <c r="AG36" s="153" t="s">
        <v>334</v>
      </c>
      <c r="AH36" s="153" t="s">
        <v>335</v>
      </c>
      <c r="AI36" s="153" t="s">
        <v>174</v>
      </c>
      <c r="AJ36" s="153" t="s">
        <v>174</v>
      </c>
      <c r="AK36" s="153" t="s">
        <v>174</v>
      </c>
      <c r="AL36" s="153" t="s">
        <v>204</v>
      </c>
    </row>
    <row r="37" spans="1:38" ht="12.75" customHeight="1">
      <c r="B37" s="407" t="s">
        <v>2632</v>
      </c>
      <c r="C37" s="394"/>
      <c r="D37" s="382"/>
      <c r="E37" s="336">
        <v>28115</v>
      </c>
      <c r="F37" s="336">
        <v>4866</v>
      </c>
      <c r="G37" s="336">
        <v>1747</v>
      </c>
      <c r="H37" s="149">
        <v>0</v>
      </c>
      <c r="I37" s="149">
        <f>SUM($E$11:$E$13)</f>
        <v>34728</v>
      </c>
      <c r="AA37" s="23" t="s">
        <v>779</v>
      </c>
      <c r="AB37" s="153" t="s">
        <v>780</v>
      </c>
      <c r="AC37" s="153" t="str">
        <f>IF(Admissions!$D$58&lt;&gt;"",Admissions!$D$58,"")</f>
        <v/>
      </c>
      <c r="AD37" s="153" t="s">
        <v>715</v>
      </c>
      <c r="AE37" s="153" t="s">
        <v>768</v>
      </c>
      <c r="AF37" s="153" t="s">
        <v>769</v>
      </c>
      <c r="AG37" s="153" t="s">
        <v>334</v>
      </c>
      <c r="AH37" s="153" t="s">
        <v>335</v>
      </c>
      <c r="AI37" s="153" t="s">
        <v>174</v>
      </c>
      <c r="AJ37" s="153" t="s">
        <v>174</v>
      </c>
      <c r="AK37" s="153" t="s">
        <v>174</v>
      </c>
      <c r="AL37" s="153" t="s">
        <v>204</v>
      </c>
    </row>
    <row r="38" spans="1:38" ht="12.6" customHeight="1">
      <c r="B38" s="383" t="s">
        <v>2633</v>
      </c>
      <c r="C38" s="394"/>
      <c r="D38" s="382"/>
      <c r="E38" s="336">
        <v>21788</v>
      </c>
      <c r="F38" s="336">
        <v>3033</v>
      </c>
      <c r="G38" s="336">
        <v>1491</v>
      </c>
      <c r="H38" s="149">
        <v>0</v>
      </c>
      <c r="I38" s="149">
        <f>SUM($E$16:$E$18)</f>
        <v>26312</v>
      </c>
      <c r="AA38" s="153" t="s">
        <v>782</v>
      </c>
      <c r="AB38" s="153" t="s">
        <v>783</v>
      </c>
      <c r="AC38" s="153" t="str">
        <f>IF(Admissions!$D$59&lt;&gt;"",Admissions!$D$59,"")</f>
        <v/>
      </c>
      <c r="AD38" s="153" t="s">
        <v>715</v>
      </c>
      <c r="AE38" s="153" t="s">
        <v>768</v>
      </c>
      <c r="AF38" s="153" t="s">
        <v>769</v>
      </c>
      <c r="AG38" s="153" t="s">
        <v>334</v>
      </c>
      <c r="AH38" s="153" t="s">
        <v>335</v>
      </c>
      <c r="AI38" s="153" t="s">
        <v>174</v>
      </c>
      <c r="AJ38" s="153" t="s">
        <v>174</v>
      </c>
      <c r="AK38" s="153" t="s">
        <v>174</v>
      </c>
      <c r="AL38" s="153" t="s">
        <v>204</v>
      </c>
    </row>
    <row r="39" spans="1:38" ht="12.6" customHeight="1">
      <c r="B39" s="383" t="s">
        <v>2634</v>
      </c>
      <c r="C39" s="394"/>
      <c r="D39" s="382"/>
      <c r="E39" s="336">
        <v>6205</v>
      </c>
      <c r="F39" s="149">
        <v>207</v>
      </c>
      <c r="G39" s="149">
        <v>257</v>
      </c>
      <c r="H39" s="149">
        <v>0</v>
      </c>
      <c r="I39" s="149">
        <f>SUM($E$26:$E$31)</f>
        <v>6669</v>
      </c>
      <c r="AA39" s="153" t="s">
        <v>785</v>
      </c>
      <c r="AB39" s="153" t="s">
        <v>786</v>
      </c>
      <c r="AC39" s="153" t="str">
        <f>IF(Admissions!$A$65&lt;&gt;"",Admissions!$B$65,IF(Admissions!$A$66&lt;&gt;"",Admissions!$B$66,IF(Admissions!$A$67&lt;&gt;"",Admissions!$B$67,"")))</f>
        <v>High school diploma is required and GED is accepted</v>
      </c>
      <c r="AD39" s="153" t="s">
        <v>715</v>
      </c>
      <c r="AE39" s="153" t="s">
        <v>787</v>
      </c>
      <c r="AF39" s="153" t="s">
        <v>788</v>
      </c>
      <c r="AG39" s="153" t="s">
        <v>334</v>
      </c>
      <c r="AH39" s="153" t="s">
        <v>335</v>
      </c>
      <c r="AI39" s="153" t="s">
        <v>174</v>
      </c>
      <c r="AJ39" s="153" t="s">
        <v>174</v>
      </c>
      <c r="AK39" s="153" t="s">
        <v>174</v>
      </c>
      <c r="AL39" s="153" t="s">
        <v>283</v>
      </c>
    </row>
    <row r="40" spans="1:38" ht="12.6" customHeight="1">
      <c r="AA40" s="153" t="s">
        <v>789</v>
      </c>
      <c r="AB40" s="153" t="s">
        <v>790</v>
      </c>
      <c r="AC40" s="153" t="str">
        <f>IF(Admissions!$A$70&lt;&gt;"",Admissions!$B$70,IF(Admissions!$A$71&lt;&gt;"",Admissions!$B$71,IF(Admissions!$A$72&lt;&gt;"",Admissions!$B$72,"")))</f>
        <v>Recommend</v>
      </c>
      <c r="AG40" s="153" t="s">
        <v>334</v>
      </c>
      <c r="AH40" s="153" t="s">
        <v>335</v>
      </c>
      <c r="AI40" s="153" t="s">
        <v>174</v>
      </c>
      <c r="AJ40" s="153" t="s">
        <v>174</v>
      </c>
      <c r="AK40" s="153" t="s">
        <v>174</v>
      </c>
      <c r="AL40" s="153" t="s">
        <v>175</v>
      </c>
    </row>
    <row r="41" spans="1:38" ht="12.75" customHeight="1">
      <c r="A41" s="71"/>
      <c r="K41" s="23"/>
      <c r="L41" s="23"/>
      <c r="M41" s="23"/>
      <c r="N41" s="23"/>
      <c r="O41" s="23"/>
      <c r="P41" s="23"/>
      <c r="Q41" s="23"/>
      <c r="R41" s="23"/>
      <c r="S41" s="23"/>
      <c r="T41" s="23"/>
      <c r="U41" s="23"/>
      <c r="V41" s="23"/>
      <c r="W41" s="23"/>
      <c r="X41" s="23"/>
      <c r="Y41" s="23"/>
      <c r="Z41" s="23"/>
      <c r="AA41" s="23" t="s">
        <v>792</v>
      </c>
      <c r="AB41" s="23" t="s">
        <v>793</v>
      </c>
      <c r="AC41" s="23" t="str">
        <f>IF(Admissions!$C$76&lt;&gt;"",Admissions!$C$76,"")</f>
        <v/>
      </c>
      <c r="AD41" s="23" t="s">
        <v>715</v>
      </c>
      <c r="AE41" s="23" t="s">
        <v>787</v>
      </c>
      <c r="AF41" s="153" t="s">
        <v>794</v>
      </c>
      <c r="AG41" s="153" t="s">
        <v>334</v>
      </c>
      <c r="AH41" s="153" t="s">
        <v>335</v>
      </c>
      <c r="AI41" s="153" t="s">
        <v>174</v>
      </c>
      <c r="AJ41" s="153" t="s">
        <v>174</v>
      </c>
      <c r="AK41" s="153" t="s">
        <v>174</v>
      </c>
      <c r="AL41" s="153" t="s">
        <v>795</v>
      </c>
    </row>
    <row r="42" spans="1:38" ht="12.75" customHeight="1">
      <c r="A42" s="71"/>
      <c r="B42" s="23"/>
      <c r="C42" s="23"/>
      <c r="D42" s="23"/>
      <c r="E42" s="23"/>
      <c r="F42" s="23"/>
      <c r="K42" s="23"/>
      <c r="L42" s="23"/>
      <c r="M42" s="23"/>
      <c r="N42" s="23"/>
      <c r="O42" s="23"/>
      <c r="P42" s="23"/>
      <c r="Q42" s="23"/>
      <c r="R42" s="23"/>
      <c r="S42" s="23"/>
      <c r="T42" s="23"/>
      <c r="U42" s="23"/>
      <c r="V42" s="23"/>
      <c r="W42" s="23"/>
      <c r="X42" s="23"/>
      <c r="Y42" s="23"/>
      <c r="Z42" s="23"/>
      <c r="AA42" s="23" t="s">
        <v>796</v>
      </c>
      <c r="AB42" s="23" t="s">
        <v>797</v>
      </c>
      <c r="AC42" s="23">
        <f>IF(Admissions!$C$77&lt;&gt;"",Admissions!$C$77,"")</f>
        <v>4</v>
      </c>
      <c r="AD42" s="23" t="s">
        <v>715</v>
      </c>
      <c r="AE42" s="23" t="s">
        <v>787</v>
      </c>
      <c r="AF42" s="153" t="s">
        <v>794</v>
      </c>
      <c r="AG42" s="153" t="s">
        <v>334</v>
      </c>
      <c r="AH42" s="153" t="s">
        <v>335</v>
      </c>
      <c r="AI42" s="153" t="s">
        <v>174</v>
      </c>
      <c r="AJ42" s="153" t="s">
        <v>174</v>
      </c>
      <c r="AK42" s="153" t="s">
        <v>174</v>
      </c>
      <c r="AL42" s="153" t="s">
        <v>795</v>
      </c>
    </row>
    <row r="43" spans="1:38" ht="12.6" customHeight="1">
      <c r="A43" s="71" t="s">
        <v>808</v>
      </c>
      <c r="B43" s="375" t="s">
        <v>809</v>
      </c>
      <c r="C43" s="375"/>
      <c r="D43" s="375"/>
      <c r="E43" s="375"/>
      <c r="F43" s="375"/>
      <c r="K43" s="23"/>
      <c r="L43" s="23"/>
      <c r="M43" s="23"/>
      <c r="N43" s="23"/>
      <c r="O43" s="23"/>
      <c r="P43" s="23"/>
      <c r="Q43" s="23"/>
      <c r="R43" s="23"/>
      <c r="S43" s="23"/>
      <c r="T43" s="23"/>
      <c r="U43" s="23"/>
      <c r="V43" s="23"/>
      <c r="W43" s="23"/>
      <c r="X43" s="23"/>
      <c r="Y43" s="23"/>
      <c r="Z43" s="23"/>
      <c r="AA43" s="23" t="s">
        <v>798</v>
      </c>
      <c r="AB43" s="23" t="s">
        <v>799</v>
      </c>
      <c r="AC43" s="23">
        <f>IF(Admissions!$C$78&lt;&gt;"",Admissions!$C$78,"")</f>
        <v>4</v>
      </c>
      <c r="AD43" s="23" t="s">
        <v>715</v>
      </c>
      <c r="AE43" s="23" t="s">
        <v>787</v>
      </c>
      <c r="AF43" s="153" t="s">
        <v>794</v>
      </c>
      <c r="AG43" s="153" t="s">
        <v>334</v>
      </c>
      <c r="AH43" s="153" t="s">
        <v>335</v>
      </c>
      <c r="AI43" s="153" t="s">
        <v>174</v>
      </c>
      <c r="AJ43" s="153" t="s">
        <v>174</v>
      </c>
      <c r="AK43" s="153" t="s">
        <v>174</v>
      </c>
      <c r="AL43" s="153" t="s">
        <v>795</v>
      </c>
    </row>
    <row r="44" spans="1:38" ht="12.6" customHeight="1">
      <c r="A44" s="71"/>
      <c r="B44" s="380" t="s">
        <v>812</v>
      </c>
      <c r="C44" s="390"/>
      <c r="D44" s="390"/>
      <c r="E44" s="390"/>
      <c r="F44" s="390"/>
      <c r="K44" s="23"/>
      <c r="L44" s="23"/>
      <c r="M44" s="23"/>
      <c r="N44" s="23"/>
      <c r="O44" s="23"/>
      <c r="P44" s="23"/>
      <c r="Q44" s="23"/>
      <c r="R44" s="23"/>
      <c r="S44" s="23"/>
      <c r="T44" s="23"/>
      <c r="U44" s="23"/>
      <c r="V44" s="23"/>
      <c r="W44" s="23"/>
      <c r="X44" s="23"/>
      <c r="Y44" s="23"/>
      <c r="Z44" s="23"/>
      <c r="AA44" s="23" t="s">
        <v>800</v>
      </c>
      <c r="AB44" s="23" t="s">
        <v>801</v>
      </c>
      <c r="AC44" s="23">
        <f>IF(Admissions!$C$79&lt;&gt;"",Admissions!$C$79,"")</f>
        <v>3</v>
      </c>
      <c r="AD44" s="23" t="s">
        <v>715</v>
      </c>
      <c r="AE44" s="23" t="s">
        <v>787</v>
      </c>
      <c r="AF44" s="153" t="s">
        <v>794</v>
      </c>
      <c r="AG44" s="153" t="s">
        <v>334</v>
      </c>
      <c r="AH44" s="153" t="s">
        <v>335</v>
      </c>
      <c r="AI44" s="153" t="s">
        <v>174</v>
      </c>
      <c r="AJ44" s="153" t="s">
        <v>174</v>
      </c>
      <c r="AK44" s="153" t="s">
        <v>174</v>
      </c>
      <c r="AL44" s="153" t="s">
        <v>795</v>
      </c>
    </row>
    <row r="45" spans="1:38" ht="12.75" customHeight="1">
      <c r="A45" s="71"/>
      <c r="B45" s="39"/>
      <c r="C45" s="39"/>
      <c r="D45" s="39"/>
      <c r="E45" s="39"/>
      <c r="F45" s="39"/>
      <c r="AA45" s="153" t="s">
        <v>802</v>
      </c>
      <c r="AB45" s="153" t="s">
        <v>803</v>
      </c>
      <c r="AC45" s="153" t="str">
        <f>IF(Admissions!$C$80&lt;&gt;"",Admissions!$C$80,"")</f>
        <v/>
      </c>
      <c r="AD45" s="153" t="s">
        <v>715</v>
      </c>
      <c r="AE45" s="153" t="s">
        <v>787</v>
      </c>
      <c r="AF45" s="153" t="s">
        <v>794</v>
      </c>
      <c r="AG45" s="153" t="s">
        <v>334</v>
      </c>
      <c r="AH45" s="153" t="s">
        <v>335</v>
      </c>
      <c r="AI45" s="153" t="s">
        <v>174</v>
      </c>
      <c r="AJ45" s="153" t="s">
        <v>174</v>
      </c>
      <c r="AK45" s="153" t="s">
        <v>174</v>
      </c>
      <c r="AL45" s="153" t="s">
        <v>795</v>
      </c>
    </row>
    <row r="46" spans="1:38" ht="12.75" customHeight="1">
      <c r="A46" s="71"/>
      <c r="B46" s="159"/>
      <c r="C46" s="23"/>
      <c r="D46" s="58" t="s">
        <v>215</v>
      </c>
      <c r="E46" s="160"/>
      <c r="F46" s="23"/>
      <c r="AA46" s="153" t="s">
        <v>804</v>
      </c>
      <c r="AB46" s="153" t="s">
        <v>805</v>
      </c>
      <c r="AC46" s="153" t="str">
        <f>IF(Admissions!$C$81&lt;&gt;"",Admissions!$C$81,"")</f>
        <v/>
      </c>
      <c r="AD46" s="153" t="s">
        <v>715</v>
      </c>
      <c r="AE46" s="153" t="s">
        <v>787</v>
      </c>
      <c r="AF46" s="153" t="s">
        <v>794</v>
      </c>
      <c r="AG46" s="153" t="s">
        <v>334</v>
      </c>
      <c r="AH46" s="153" t="s">
        <v>335</v>
      </c>
      <c r="AI46" s="153" t="s">
        <v>174</v>
      </c>
      <c r="AJ46" s="153" t="s">
        <v>174</v>
      </c>
      <c r="AK46" s="153" t="s">
        <v>174</v>
      </c>
      <c r="AL46" s="153" t="s">
        <v>795</v>
      </c>
    </row>
    <row r="47" spans="1:38" ht="12.75" customHeight="1">
      <c r="A47" s="71"/>
      <c r="B47" s="413" t="s">
        <v>767</v>
      </c>
      <c r="C47" s="390"/>
      <c r="D47" s="56" t="s">
        <v>1387</v>
      </c>
      <c r="E47" s="160"/>
      <c r="F47" s="23"/>
      <c r="G47" s="23"/>
      <c r="H47" s="23"/>
      <c r="I47" s="23"/>
      <c r="J47" s="23"/>
      <c r="K47" s="23"/>
      <c r="L47" s="23"/>
      <c r="M47" s="23"/>
      <c r="N47" s="23"/>
      <c r="O47" s="23"/>
      <c r="P47" s="23"/>
      <c r="Q47" s="23"/>
      <c r="R47" s="23"/>
      <c r="S47" s="23"/>
      <c r="T47" s="23"/>
      <c r="U47" s="23"/>
      <c r="V47" s="23"/>
      <c r="W47" s="23"/>
      <c r="X47" s="23"/>
      <c r="Y47" s="23"/>
      <c r="Z47" s="23"/>
      <c r="AA47" s="23" t="s">
        <v>806</v>
      </c>
      <c r="AB47" s="23" t="s">
        <v>807</v>
      </c>
      <c r="AC47" s="153">
        <f>IF(Admissions!$C$82&lt;&gt;"",Admissions!$C$82,"")</f>
        <v>3</v>
      </c>
      <c r="AD47" s="153" t="s">
        <v>715</v>
      </c>
      <c r="AE47" s="153" t="s">
        <v>787</v>
      </c>
      <c r="AF47" s="153" t="s">
        <v>794</v>
      </c>
      <c r="AG47" s="153" t="s">
        <v>334</v>
      </c>
      <c r="AH47" s="153" t="s">
        <v>335</v>
      </c>
      <c r="AI47" s="153" t="s">
        <v>174</v>
      </c>
      <c r="AJ47" s="153" t="s">
        <v>174</v>
      </c>
      <c r="AK47" s="153" t="s">
        <v>174</v>
      </c>
      <c r="AL47" s="153" t="s">
        <v>795</v>
      </c>
    </row>
    <row r="48" spans="1:38" ht="18" customHeight="1">
      <c r="A48" s="71"/>
      <c r="B48" s="161"/>
      <c r="C48" s="161"/>
      <c r="D48" s="59"/>
      <c r="E48" s="160"/>
      <c r="F48" s="23"/>
      <c r="G48" s="23"/>
      <c r="H48" s="23"/>
      <c r="I48" s="23"/>
      <c r="J48" s="23"/>
      <c r="K48" s="23"/>
      <c r="L48" s="23"/>
      <c r="M48" s="23"/>
      <c r="N48" s="23"/>
      <c r="O48" s="23"/>
      <c r="P48" s="23"/>
      <c r="Q48" s="23"/>
      <c r="R48" s="23"/>
      <c r="S48" s="23"/>
      <c r="T48" s="23"/>
      <c r="U48" s="23"/>
      <c r="V48" s="23"/>
      <c r="W48" s="23"/>
      <c r="X48" s="23"/>
      <c r="Y48" s="23"/>
      <c r="Z48" s="23"/>
      <c r="AA48" s="23" t="s">
        <v>810</v>
      </c>
      <c r="AB48" s="23" t="s">
        <v>811</v>
      </c>
      <c r="AC48" s="153" t="str">
        <f>IF(Admissions!$C$83&lt;&gt;"",Admissions!$C$83,"")</f>
        <v/>
      </c>
      <c r="AD48" s="153" t="s">
        <v>715</v>
      </c>
      <c r="AE48" s="153" t="s">
        <v>787</v>
      </c>
      <c r="AF48" s="153" t="s">
        <v>794</v>
      </c>
      <c r="AG48" s="153" t="s">
        <v>334</v>
      </c>
      <c r="AH48" s="153" t="s">
        <v>335</v>
      </c>
      <c r="AI48" s="153" t="s">
        <v>174</v>
      </c>
      <c r="AJ48" s="153" t="s">
        <v>174</v>
      </c>
      <c r="AK48" s="153" t="s">
        <v>174</v>
      </c>
      <c r="AL48" s="153" t="s">
        <v>795</v>
      </c>
    </row>
    <row r="49" spans="1:38" ht="16.5" customHeight="1">
      <c r="A49" s="71"/>
      <c r="B49" s="379" t="s">
        <v>823</v>
      </c>
      <c r="C49" s="390"/>
      <c r="D49" s="390"/>
      <c r="E49" s="23"/>
      <c r="F49" s="59"/>
      <c r="G49" s="23"/>
      <c r="H49" s="23"/>
      <c r="I49" s="23"/>
      <c r="J49" s="23"/>
      <c r="K49" s="23"/>
      <c r="L49" s="23"/>
      <c r="M49" s="23"/>
      <c r="N49" s="23"/>
      <c r="O49" s="23"/>
      <c r="P49" s="23"/>
      <c r="Q49" s="23"/>
      <c r="R49" s="23"/>
      <c r="S49" s="23"/>
      <c r="T49" s="23"/>
      <c r="U49" s="23"/>
      <c r="V49" s="23"/>
      <c r="W49" s="23"/>
      <c r="X49" s="23"/>
      <c r="Y49" s="23"/>
      <c r="Z49" s="23"/>
      <c r="AA49" s="23" t="s">
        <v>813</v>
      </c>
      <c r="AB49" s="23" t="s">
        <v>814</v>
      </c>
      <c r="AC49" s="153" t="str">
        <f>IF(Admissions!$C$84&lt;&gt;"",Admissions!$C$84,"")</f>
        <v/>
      </c>
      <c r="AD49" s="153" t="s">
        <v>715</v>
      </c>
      <c r="AE49" s="153" t="s">
        <v>787</v>
      </c>
      <c r="AF49" s="153" t="s">
        <v>794</v>
      </c>
      <c r="AG49" s="153" t="s">
        <v>334</v>
      </c>
      <c r="AH49" s="153" t="s">
        <v>335</v>
      </c>
      <c r="AI49" s="153" t="s">
        <v>174</v>
      </c>
      <c r="AJ49" s="153" t="s">
        <v>174</v>
      </c>
      <c r="AK49" s="153" t="s">
        <v>174</v>
      </c>
      <c r="AL49" s="153" t="s">
        <v>795</v>
      </c>
    </row>
    <row r="50" spans="1:38" ht="13.5" customHeight="1">
      <c r="A50" s="71"/>
      <c r="B50" s="162"/>
      <c r="C50" s="162"/>
      <c r="D50" s="162"/>
      <c r="E50" s="163"/>
      <c r="F50" s="59"/>
      <c r="G50" s="23"/>
      <c r="H50" s="23"/>
      <c r="I50" s="23"/>
      <c r="J50" s="23"/>
      <c r="K50" s="23"/>
      <c r="L50" s="23"/>
      <c r="M50" s="23"/>
      <c r="N50" s="23"/>
      <c r="O50" s="23"/>
      <c r="P50" s="23"/>
      <c r="Q50" s="23"/>
      <c r="R50" s="23"/>
      <c r="S50" s="23"/>
      <c r="T50" s="23"/>
      <c r="U50" s="23"/>
      <c r="V50" s="23"/>
      <c r="W50" s="23"/>
      <c r="X50" s="23"/>
      <c r="Y50" s="23"/>
      <c r="Z50" s="23"/>
      <c r="AA50" s="23" t="s">
        <v>815</v>
      </c>
      <c r="AB50" s="23" t="s">
        <v>816</v>
      </c>
      <c r="AC50" s="153" t="str">
        <f>IF(Admissions!$C$85&lt;&gt;"",Admissions!$C$85,"")</f>
        <v/>
      </c>
      <c r="AD50" s="153" t="s">
        <v>715</v>
      </c>
      <c r="AE50" s="153" t="s">
        <v>787</v>
      </c>
      <c r="AF50" s="153" t="s">
        <v>794</v>
      </c>
      <c r="AG50" s="153" t="s">
        <v>334</v>
      </c>
      <c r="AH50" s="153" t="s">
        <v>335</v>
      </c>
      <c r="AI50" s="153" t="s">
        <v>174</v>
      </c>
      <c r="AJ50" s="153" t="s">
        <v>174</v>
      </c>
      <c r="AK50" s="153" t="s">
        <v>174</v>
      </c>
      <c r="AL50" s="153" t="s">
        <v>795</v>
      </c>
    </row>
    <row r="51" spans="1:38" ht="12.75" customHeight="1">
      <c r="A51" s="71"/>
      <c r="B51" s="414" t="s">
        <v>826</v>
      </c>
      <c r="C51" s="394"/>
      <c r="D51" s="382"/>
      <c r="E51" s="81" t="s">
        <v>488</v>
      </c>
      <c r="F51" s="59"/>
      <c r="G51" s="23"/>
      <c r="H51" s="23"/>
      <c r="I51" s="23"/>
      <c r="J51" s="23"/>
      <c r="K51" s="23"/>
      <c r="L51" s="23"/>
      <c r="M51" s="23"/>
      <c r="N51" s="23"/>
      <c r="O51" s="23"/>
      <c r="P51" s="23"/>
      <c r="Q51" s="23"/>
      <c r="R51" s="23"/>
      <c r="S51" s="23"/>
      <c r="T51" s="23"/>
      <c r="U51" s="23"/>
      <c r="V51" s="23"/>
      <c r="W51" s="23"/>
      <c r="X51" s="23"/>
      <c r="Y51" s="23"/>
      <c r="Z51" s="23"/>
      <c r="AA51" s="23" t="s">
        <v>817</v>
      </c>
      <c r="AB51" s="23" t="s">
        <v>818</v>
      </c>
      <c r="AC51" s="153" t="str">
        <f>IF(Admissions!$C$86&lt;&gt;"",Admissions!$C$86,"")</f>
        <v/>
      </c>
      <c r="AD51" s="153" t="s">
        <v>715</v>
      </c>
      <c r="AE51" s="153" t="s">
        <v>787</v>
      </c>
      <c r="AF51" s="153" t="s">
        <v>794</v>
      </c>
      <c r="AG51" s="153" t="s">
        <v>334</v>
      </c>
      <c r="AH51" s="153" t="s">
        <v>335</v>
      </c>
      <c r="AI51" s="153" t="s">
        <v>174</v>
      </c>
      <c r="AJ51" s="153" t="s">
        <v>174</v>
      </c>
      <c r="AK51" s="153" t="s">
        <v>174</v>
      </c>
      <c r="AL51" s="153" t="s">
        <v>795</v>
      </c>
    </row>
    <row r="52" spans="1:38" ht="12.75" customHeight="1">
      <c r="A52" s="71"/>
      <c r="B52" s="383" t="s">
        <v>771</v>
      </c>
      <c r="C52" s="394"/>
      <c r="D52" s="382"/>
      <c r="E52" s="56"/>
      <c r="F52" s="59"/>
      <c r="G52" s="23"/>
      <c r="H52" s="23"/>
      <c r="I52" s="23"/>
      <c r="J52" s="23"/>
      <c r="K52" s="23"/>
      <c r="L52" s="23"/>
      <c r="M52" s="23"/>
      <c r="N52" s="23"/>
      <c r="O52" s="23"/>
      <c r="P52" s="23"/>
      <c r="Q52" s="23"/>
      <c r="R52" s="23"/>
      <c r="S52" s="23"/>
      <c r="T52" s="23"/>
      <c r="U52" s="23"/>
      <c r="V52" s="23"/>
      <c r="W52" s="23"/>
      <c r="X52" s="23"/>
      <c r="Y52" s="23"/>
      <c r="Z52" s="23"/>
      <c r="AA52" s="23" t="s">
        <v>819</v>
      </c>
      <c r="AB52" s="23" t="s">
        <v>820</v>
      </c>
      <c r="AC52" s="153" t="str">
        <f>IF(Admissions!$C$87&lt;&gt;"",Admissions!$C$87,"")</f>
        <v/>
      </c>
      <c r="AD52" s="153" t="s">
        <v>715</v>
      </c>
      <c r="AE52" s="153" t="s">
        <v>787</v>
      </c>
      <c r="AF52" s="153" t="s">
        <v>794</v>
      </c>
      <c r="AG52" s="153" t="s">
        <v>334</v>
      </c>
      <c r="AH52" s="153" t="s">
        <v>335</v>
      </c>
      <c r="AI52" s="153" t="s">
        <v>174</v>
      </c>
      <c r="AJ52" s="153" t="s">
        <v>174</v>
      </c>
      <c r="AK52" s="153" t="s">
        <v>174</v>
      </c>
      <c r="AL52" s="153" t="s">
        <v>175</v>
      </c>
    </row>
    <row r="53" spans="1:38" ht="12.75" customHeight="1">
      <c r="A53" s="71"/>
      <c r="B53" s="383" t="s">
        <v>773</v>
      </c>
      <c r="C53" s="394"/>
      <c r="D53" s="382"/>
      <c r="E53" s="56"/>
      <c r="F53" s="59"/>
      <c r="G53" s="23"/>
      <c r="H53" s="23"/>
      <c r="I53" s="23"/>
      <c r="J53" s="23"/>
      <c r="K53" s="23"/>
      <c r="L53" s="23"/>
      <c r="M53" s="23"/>
      <c r="N53" s="23"/>
      <c r="O53" s="23"/>
      <c r="P53" s="23"/>
      <c r="Q53" s="23"/>
      <c r="R53" s="23"/>
      <c r="S53" s="23"/>
      <c r="T53" s="23"/>
      <c r="U53" s="23"/>
      <c r="V53" s="23"/>
      <c r="W53" s="23"/>
      <c r="X53" s="23"/>
      <c r="Y53" s="23"/>
      <c r="Z53" s="23"/>
      <c r="AA53" s="23" t="s">
        <v>821</v>
      </c>
      <c r="AB53" s="23" t="s">
        <v>793</v>
      </c>
      <c r="AC53" s="153" t="str">
        <f>IF(Admissions!$D$76&lt;&gt;"",Admissions!$D$76,"")</f>
        <v/>
      </c>
      <c r="AD53" s="153" t="s">
        <v>715</v>
      </c>
      <c r="AE53" s="153" t="s">
        <v>787</v>
      </c>
      <c r="AF53" s="153" t="s">
        <v>822</v>
      </c>
      <c r="AG53" s="153" t="s">
        <v>334</v>
      </c>
      <c r="AH53" s="153" t="s">
        <v>335</v>
      </c>
      <c r="AI53" s="153" t="s">
        <v>174</v>
      </c>
      <c r="AJ53" s="153" t="s">
        <v>174</v>
      </c>
      <c r="AK53" s="153" t="s">
        <v>174</v>
      </c>
      <c r="AL53" s="153" t="s">
        <v>795</v>
      </c>
    </row>
    <row r="54" spans="1:38" ht="12.75" customHeight="1">
      <c r="A54" s="71"/>
      <c r="B54" s="383" t="s">
        <v>776</v>
      </c>
      <c r="C54" s="394"/>
      <c r="D54" s="382"/>
      <c r="E54" s="56"/>
      <c r="F54" s="23"/>
      <c r="G54" s="23"/>
      <c r="H54" s="23"/>
      <c r="I54" s="23"/>
      <c r="J54" s="23"/>
      <c r="K54" s="23"/>
      <c r="L54" s="23"/>
      <c r="M54" s="23"/>
      <c r="N54" s="23"/>
      <c r="O54" s="23"/>
      <c r="P54" s="23"/>
      <c r="Q54" s="23"/>
      <c r="R54" s="23"/>
      <c r="S54" s="23"/>
      <c r="T54" s="23"/>
      <c r="U54" s="23"/>
      <c r="V54" s="23"/>
      <c r="W54" s="23"/>
      <c r="X54" s="23"/>
      <c r="Y54" s="23"/>
      <c r="Z54" s="23"/>
      <c r="AA54" s="23" t="s">
        <v>824</v>
      </c>
      <c r="AB54" s="23" t="s">
        <v>797</v>
      </c>
      <c r="AC54" s="153" t="str">
        <f>IF(Admissions!$D$77&lt;&gt;"",Admissions!$D$77,"")</f>
        <v/>
      </c>
      <c r="AD54" s="153" t="s">
        <v>715</v>
      </c>
      <c r="AE54" s="153" t="s">
        <v>787</v>
      </c>
      <c r="AF54" s="153" t="s">
        <v>822</v>
      </c>
      <c r="AG54" s="153" t="s">
        <v>334</v>
      </c>
      <c r="AH54" s="153" t="s">
        <v>335</v>
      </c>
      <c r="AI54" s="153" t="s">
        <v>174</v>
      </c>
      <c r="AJ54" s="153" t="s">
        <v>174</v>
      </c>
      <c r="AK54" s="153" t="s">
        <v>174</v>
      </c>
      <c r="AL54" s="153" t="s">
        <v>795</v>
      </c>
    </row>
    <row r="55" spans="1:38" ht="12.75" customHeight="1">
      <c r="A55" s="71"/>
      <c r="B55" s="408"/>
      <c r="C55" s="390"/>
      <c r="D55" s="390"/>
      <c r="E55" s="60"/>
      <c r="F55" s="59"/>
      <c r="G55" s="23"/>
      <c r="H55" s="23"/>
      <c r="I55" s="23"/>
      <c r="J55" s="23"/>
      <c r="K55" s="23"/>
      <c r="L55" s="23"/>
      <c r="M55" s="23"/>
      <c r="N55" s="23"/>
      <c r="O55" s="23"/>
      <c r="P55" s="23"/>
      <c r="Q55" s="23"/>
      <c r="R55" s="23"/>
      <c r="S55" s="23"/>
      <c r="T55" s="23"/>
      <c r="U55" s="23"/>
      <c r="V55" s="23"/>
      <c r="W55" s="23"/>
      <c r="X55" s="23"/>
      <c r="Y55" s="23"/>
      <c r="Z55" s="23"/>
      <c r="AA55" s="23" t="s">
        <v>825</v>
      </c>
      <c r="AB55" s="23" t="s">
        <v>799</v>
      </c>
      <c r="AC55" s="153" t="str">
        <f>IF(Admissions!$D$78&lt;&gt;"",Admissions!$D$78,"")</f>
        <v/>
      </c>
      <c r="AD55" s="153" t="s">
        <v>715</v>
      </c>
      <c r="AE55" s="153" t="s">
        <v>787</v>
      </c>
      <c r="AF55" s="153" t="s">
        <v>822</v>
      </c>
      <c r="AG55" s="153" t="s">
        <v>334</v>
      </c>
      <c r="AH55" s="153" t="s">
        <v>335</v>
      </c>
      <c r="AI55" s="153" t="s">
        <v>174</v>
      </c>
      <c r="AJ55" s="153" t="s">
        <v>174</v>
      </c>
      <c r="AK55" s="153" t="s">
        <v>174</v>
      </c>
      <c r="AL55" s="153" t="s">
        <v>795</v>
      </c>
    </row>
    <row r="56" spans="1:38" ht="12.75" customHeight="1">
      <c r="A56" s="71"/>
      <c r="B56" s="159"/>
      <c r="D56" s="58" t="s">
        <v>215</v>
      </c>
      <c r="E56" s="59"/>
      <c r="F56" s="59"/>
      <c r="G56" s="23"/>
      <c r="H56" s="23"/>
      <c r="I56" s="23"/>
      <c r="J56" s="23"/>
      <c r="K56" s="23"/>
      <c r="L56" s="23"/>
      <c r="M56" s="23"/>
      <c r="N56" s="23"/>
      <c r="O56" s="23"/>
      <c r="P56" s="23"/>
      <c r="Q56" s="23"/>
      <c r="R56" s="23"/>
      <c r="S56" s="23"/>
      <c r="T56" s="23"/>
      <c r="U56" s="23"/>
      <c r="V56" s="23"/>
      <c r="W56" s="23"/>
      <c r="X56" s="23"/>
      <c r="Y56" s="23"/>
      <c r="Z56" s="23"/>
      <c r="AA56" s="23" t="s">
        <v>827</v>
      </c>
      <c r="AB56" s="23" t="s">
        <v>801</v>
      </c>
      <c r="AC56" s="153" t="str">
        <f>IF(Admissions!$D$79&lt;&gt;"",Admissions!$D$79,"")</f>
        <v/>
      </c>
      <c r="AD56" s="153" t="s">
        <v>715</v>
      </c>
      <c r="AE56" s="153" t="s">
        <v>787</v>
      </c>
      <c r="AF56" s="153" t="s">
        <v>822</v>
      </c>
      <c r="AG56" s="153" t="s">
        <v>334</v>
      </c>
      <c r="AH56" s="153" t="s">
        <v>335</v>
      </c>
      <c r="AI56" s="153" t="s">
        <v>174</v>
      </c>
      <c r="AJ56" s="153" t="s">
        <v>174</v>
      </c>
      <c r="AK56" s="153" t="s">
        <v>174</v>
      </c>
      <c r="AL56" s="153" t="s">
        <v>795</v>
      </c>
    </row>
    <row r="57" spans="1:38" ht="12.75" customHeight="1">
      <c r="A57" s="71"/>
      <c r="B57" s="153" t="s">
        <v>778</v>
      </c>
      <c r="C57" s="23"/>
      <c r="D57" s="56"/>
      <c r="E57" s="160"/>
      <c r="F57" s="23"/>
      <c r="G57" s="23"/>
      <c r="H57" s="23"/>
      <c r="I57" s="23"/>
      <c r="J57" s="23"/>
      <c r="K57" s="23"/>
      <c r="L57" s="23"/>
      <c r="M57" s="23"/>
      <c r="N57" s="23"/>
      <c r="O57" s="23"/>
      <c r="P57" s="23"/>
      <c r="Q57" s="23"/>
      <c r="R57" s="23"/>
      <c r="S57" s="23"/>
      <c r="T57" s="23"/>
      <c r="U57" s="23"/>
      <c r="V57" s="23"/>
      <c r="W57" s="23"/>
      <c r="X57" s="23"/>
      <c r="Y57" s="23"/>
      <c r="Z57" s="23"/>
      <c r="AA57" s="23" t="s">
        <v>828</v>
      </c>
      <c r="AB57" s="23" t="s">
        <v>803</v>
      </c>
      <c r="AC57" s="153" t="str">
        <f>IF(Admissions!$D$80&lt;&gt;"",Admissions!$D$80,"")</f>
        <v/>
      </c>
      <c r="AD57" s="153" t="s">
        <v>715</v>
      </c>
      <c r="AE57" s="153" t="s">
        <v>787</v>
      </c>
      <c r="AF57" s="153" t="s">
        <v>822</v>
      </c>
      <c r="AG57" s="153" t="s">
        <v>334</v>
      </c>
      <c r="AH57" s="153" t="s">
        <v>335</v>
      </c>
      <c r="AI57" s="153" t="s">
        <v>174</v>
      </c>
      <c r="AJ57" s="153" t="s">
        <v>174</v>
      </c>
      <c r="AK57" s="153" t="s">
        <v>174</v>
      </c>
      <c r="AL57" s="153" t="s">
        <v>795</v>
      </c>
    </row>
    <row r="58" spans="1:38" ht="12.75" customHeight="1">
      <c r="A58" s="71"/>
      <c r="B58" s="409" t="s">
        <v>780</v>
      </c>
      <c r="C58" s="410"/>
      <c r="D58" s="56"/>
      <c r="E58" s="160"/>
      <c r="F58" s="23"/>
      <c r="G58" s="23"/>
      <c r="H58" s="23"/>
      <c r="I58" s="23"/>
      <c r="J58" s="23"/>
      <c r="K58" s="23"/>
      <c r="L58" s="23"/>
      <c r="M58" s="23"/>
      <c r="N58" s="23"/>
      <c r="O58" s="23"/>
      <c r="P58" s="23"/>
      <c r="Q58" s="23"/>
      <c r="R58" s="23"/>
      <c r="S58" s="23"/>
      <c r="T58" s="23"/>
      <c r="U58" s="23"/>
      <c r="V58" s="23"/>
      <c r="W58" s="23"/>
      <c r="X58" s="23"/>
      <c r="Y58" s="23"/>
      <c r="Z58" s="23"/>
      <c r="AA58" s="23" t="s">
        <v>829</v>
      </c>
      <c r="AB58" s="23" t="s">
        <v>805</v>
      </c>
      <c r="AC58" s="153" t="str">
        <f>IF(Admissions!$D$81&lt;&gt;"",Admissions!$D$81,"")</f>
        <v/>
      </c>
      <c r="AD58" s="153" t="s">
        <v>715</v>
      </c>
      <c r="AE58" s="153" t="s">
        <v>787</v>
      </c>
      <c r="AF58" s="153" t="s">
        <v>822</v>
      </c>
      <c r="AG58" s="153" t="s">
        <v>334</v>
      </c>
      <c r="AH58" s="153" t="s">
        <v>335</v>
      </c>
      <c r="AI58" s="153" t="s">
        <v>174</v>
      </c>
      <c r="AJ58" s="153" t="s">
        <v>174</v>
      </c>
      <c r="AK58" s="153" t="s">
        <v>174</v>
      </c>
      <c r="AL58" s="153" t="s">
        <v>795</v>
      </c>
    </row>
    <row r="59" spans="1:38" ht="12.75" customHeight="1">
      <c r="A59" s="71"/>
      <c r="B59" s="409" t="s">
        <v>783</v>
      </c>
      <c r="C59" s="410"/>
      <c r="D59" s="56"/>
      <c r="E59" s="160"/>
      <c r="F59" s="23"/>
      <c r="G59" s="23"/>
      <c r="H59" s="23"/>
      <c r="I59" s="23"/>
      <c r="J59" s="23"/>
      <c r="K59" s="23"/>
      <c r="L59" s="23"/>
      <c r="M59" s="23"/>
      <c r="N59" s="23"/>
      <c r="O59" s="23"/>
      <c r="P59" s="23"/>
      <c r="Q59" s="23"/>
      <c r="R59" s="23"/>
      <c r="S59" s="23"/>
      <c r="T59" s="23"/>
      <c r="U59" s="23"/>
      <c r="V59" s="23"/>
      <c r="W59" s="23"/>
      <c r="X59" s="23"/>
      <c r="Y59" s="23"/>
      <c r="Z59" s="23"/>
      <c r="AA59" s="23" t="s">
        <v>830</v>
      </c>
      <c r="AB59" s="23" t="s">
        <v>807</v>
      </c>
      <c r="AC59" s="153" t="str">
        <f>IF(Admissions!$D$82&lt;&gt;"",Admissions!$D$82,"")</f>
        <v/>
      </c>
      <c r="AD59" s="153" t="s">
        <v>715</v>
      </c>
      <c r="AE59" s="153" t="s">
        <v>787</v>
      </c>
      <c r="AF59" s="153" t="s">
        <v>822</v>
      </c>
      <c r="AG59" s="153" t="s">
        <v>334</v>
      </c>
      <c r="AH59" s="153" t="s">
        <v>335</v>
      </c>
      <c r="AI59" s="153" t="s">
        <v>174</v>
      </c>
      <c r="AJ59" s="153" t="s">
        <v>174</v>
      </c>
      <c r="AK59" s="153" t="s">
        <v>174</v>
      </c>
      <c r="AL59" s="153" t="s">
        <v>795</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t="s">
        <v>831</v>
      </c>
      <c r="AB60" s="23" t="s">
        <v>811</v>
      </c>
      <c r="AC60" s="153" t="str">
        <f>IF(Admissions!$D$83&lt;&gt;"",Admissions!$D$83,"")</f>
        <v/>
      </c>
      <c r="AD60" s="153" t="s">
        <v>715</v>
      </c>
      <c r="AE60" s="153" t="s">
        <v>787</v>
      </c>
      <c r="AF60" s="153" t="s">
        <v>822</v>
      </c>
      <c r="AG60" s="153" t="s">
        <v>334</v>
      </c>
      <c r="AH60" s="153" t="s">
        <v>335</v>
      </c>
      <c r="AI60" s="153" t="s">
        <v>174</v>
      </c>
      <c r="AJ60" s="153" t="s">
        <v>174</v>
      </c>
      <c r="AK60" s="153" t="s">
        <v>174</v>
      </c>
      <c r="AL60" s="153" t="s">
        <v>795</v>
      </c>
    </row>
    <row r="61" spans="1:38" ht="12.75" customHeight="1">
      <c r="A61" s="164"/>
      <c r="B61" s="155" t="s">
        <v>840</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t="s">
        <v>832</v>
      </c>
      <c r="AB61" s="23" t="s">
        <v>814</v>
      </c>
      <c r="AC61" s="153" t="str">
        <f>IF(Admissions!$D$84&lt;&gt;"",Admissions!$D$84,"")</f>
        <v/>
      </c>
      <c r="AD61" s="153" t="s">
        <v>715</v>
      </c>
      <c r="AE61" s="153" t="s">
        <v>787</v>
      </c>
      <c r="AF61" s="153" t="s">
        <v>822</v>
      </c>
      <c r="AG61" s="153" t="s">
        <v>334</v>
      </c>
      <c r="AH61" s="153" t="s">
        <v>335</v>
      </c>
      <c r="AI61" s="153" t="s">
        <v>174</v>
      </c>
      <c r="AJ61" s="153" t="s">
        <v>174</v>
      </c>
      <c r="AK61" s="153" t="s">
        <v>174</v>
      </c>
      <c r="AL61" s="153" t="s">
        <v>795</v>
      </c>
    </row>
    <row r="62" spans="1:38" ht="12.75" customHeight="1">
      <c r="A62" s="164"/>
      <c r="B62" s="155"/>
      <c r="C62" s="23"/>
      <c r="D62" s="23"/>
      <c r="E62" s="23"/>
      <c r="F62" s="23"/>
      <c r="G62" s="23"/>
      <c r="H62" s="23"/>
      <c r="I62" s="23"/>
      <c r="J62" s="23"/>
      <c r="K62" s="23"/>
      <c r="L62" s="23"/>
      <c r="M62" s="23"/>
      <c r="N62" s="23"/>
      <c r="O62" s="23"/>
      <c r="P62" s="23"/>
      <c r="Q62" s="23"/>
      <c r="R62" s="23"/>
      <c r="S62" s="23"/>
      <c r="T62" s="23"/>
      <c r="U62" s="23"/>
      <c r="V62" s="23"/>
      <c r="W62" s="23"/>
      <c r="X62" s="23"/>
      <c r="Y62" s="23"/>
      <c r="Z62" s="23"/>
      <c r="AA62" s="23" t="s">
        <v>833</v>
      </c>
      <c r="AB62" s="23" t="s">
        <v>816</v>
      </c>
      <c r="AC62" s="153" t="str">
        <f>IF(Admissions!$D$85&lt;&gt;"",Admissions!$D$85,"")</f>
        <v/>
      </c>
      <c r="AD62" s="153" t="s">
        <v>715</v>
      </c>
      <c r="AE62" s="153" t="s">
        <v>787</v>
      </c>
      <c r="AF62" s="153" t="s">
        <v>822</v>
      </c>
      <c r="AG62" s="153" t="s">
        <v>334</v>
      </c>
      <c r="AH62" s="153" t="s">
        <v>335</v>
      </c>
      <c r="AI62" s="153" t="s">
        <v>174</v>
      </c>
      <c r="AJ62" s="153" t="s">
        <v>174</v>
      </c>
      <c r="AK62" s="153" t="s">
        <v>174</v>
      </c>
      <c r="AL62" s="153" t="s">
        <v>795</v>
      </c>
    </row>
    <row r="63" spans="1:38" ht="12.75" customHeight="1">
      <c r="A63" s="71" t="s">
        <v>845</v>
      </c>
      <c r="B63" s="165" t="s">
        <v>786</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t="s">
        <v>834</v>
      </c>
      <c r="AB63" s="23" t="s">
        <v>818</v>
      </c>
      <c r="AC63" s="153" t="str">
        <f>IF(Admissions!$D$86&lt;&gt;"",Admissions!$D$86,"")</f>
        <v/>
      </c>
      <c r="AD63" s="153" t="s">
        <v>715</v>
      </c>
      <c r="AE63" s="153" t="s">
        <v>787</v>
      </c>
      <c r="AF63" s="153" t="s">
        <v>822</v>
      </c>
      <c r="AG63" s="153" t="s">
        <v>334</v>
      </c>
      <c r="AH63" s="153" t="s">
        <v>335</v>
      </c>
      <c r="AI63" s="153" t="s">
        <v>174</v>
      </c>
      <c r="AJ63" s="153" t="s">
        <v>174</v>
      </c>
      <c r="AK63" s="153" t="s">
        <v>174</v>
      </c>
      <c r="AL63" s="153" t="s">
        <v>795</v>
      </c>
    </row>
    <row r="64" spans="1:38" ht="12.75" customHeight="1">
      <c r="A64" s="71"/>
      <c r="B64" s="380" t="s">
        <v>848</v>
      </c>
      <c r="C64" s="390"/>
      <c r="D64" s="390"/>
      <c r="E64" s="390"/>
      <c r="F64" s="390"/>
      <c r="G64" s="23"/>
      <c r="H64" s="23"/>
      <c r="I64" s="23"/>
      <c r="J64" s="23"/>
      <c r="K64" s="23"/>
      <c r="L64" s="23"/>
      <c r="M64" s="23"/>
      <c r="N64" s="23"/>
      <c r="O64" s="23"/>
      <c r="P64" s="23"/>
      <c r="Q64" s="23"/>
      <c r="R64" s="23"/>
      <c r="S64" s="23"/>
      <c r="T64" s="23"/>
      <c r="U64" s="23"/>
      <c r="V64" s="23"/>
      <c r="W64" s="23"/>
      <c r="X64" s="23"/>
      <c r="Y64" s="23"/>
      <c r="Z64" s="23"/>
      <c r="AA64" s="23" t="s">
        <v>835</v>
      </c>
      <c r="AB64" s="23" t="s">
        <v>820</v>
      </c>
      <c r="AC64" s="153" t="str">
        <f>IF(Admissions!$D$87&lt;&gt;"",Admissions!$D$87,"")</f>
        <v/>
      </c>
      <c r="AD64" s="153" t="s">
        <v>715</v>
      </c>
      <c r="AE64" s="153" t="s">
        <v>787</v>
      </c>
      <c r="AF64" s="153" t="s">
        <v>822</v>
      </c>
      <c r="AG64" s="153" t="s">
        <v>334</v>
      </c>
      <c r="AH64" s="153" t="s">
        <v>335</v>
      </c>
      <c r="AI64" s="153" t="s">
        <v>174</v>
      </c>
      <c r="AJ64" s="153" t="s">
        <v>174</v>
      </c>
      <c r="AK64" s="153" t="s">
        <v>174</v>
      </c>
      <c r="AL64" s="153" t="s">
        <v>795</v>
      </c>
    </row>
    <row r="65" spans="1:38" ht="12.75" customHeight="1">
      <c r="A65" s="56" t="s">
        <v>2689</v>
      </c>
      <c r="B65" s="411" t="s">
        <v>852</v>
      </c>
      <c r="C65" s="390"/>
      <c r="D65" s="390"/>
      <c r="E65" s="23"/>
      <c r="F65" s="59"/>
      <c r="G65" s="23"/>
      <c r="H65" s="23"/>
      <c r="I65" s="23"/>
      <c r="J65" s="23"/>
      <c r="K65" s="23"/>
      <c r="L65" s="23"/>
      <c r="M65" s="23"/>
      <c r="N65" s="23"/>
      <c r="O65" s="23"/>
      <c r="P65" s="23"/>
      <c r="Q65" s="23"/>
      <c r="R65" s="23"/>
      <c r="S65" s="23"/>
      <c r="T65" s="23"/>
      <c r="U65" s="23"/>
      <c r="V65" s="23"/>
      <c r="W65" s="23"/>
      <c r="X65" s="23"/>
      <c r="Y65" s="23"/>
      <c r="Z65" s="23"/>
      <c r="AA65" s="23" t="s">
        <v>836</v>
      </c>
      <c r="AB65" s="23" t="s">
        <v>837</v>
      </c>
      <c r="AC65" s="153" t="str">
        <f>IF(Admissions!$A$91&lt;&gt;"",Admissions!$A$91,"")</f>
        <v/>
      </c>
      <c r="AD65" s="153" t="s">
        <v>715</v>
      </c>
      <c r="AE65" s="153" t="s">
        <v>838</v>
      </c>
      <c r="AF65" s="153" t="s">
        <v>839</v>
      </c>
      <c r="AG65" s="153" t="s">
        <v>334</v>
      </c>
      <c r="AH65" s="153" t="s">
        <v>335</v>
      </c>
      <c r="AI65" s="153" t="s">
        <v>174</v>
      </c>
      <c r="AJ65" s="153" t="s">
        <v>174</v>
      </c>
      <c r="AK65" s="153" t="s">
        <v>174</v>
      </c>
      <c r="AL65" s="153" t="s">
        <v>283</v>
      </c>
    </row>
    <row r="66" spans="1:38" ht="12.75" customHeight="1">
      <c r="A66" s="56"/>
      <c r="B66" s="412" t="s">
        <v>855</v>
      </c>
      <c r="C66" s="390"/>
      <c r="D66" s="390"/>
      <c r="E66" s="23"/>
      <c r="F66" s="59"/>
      <c r="G66" s="23"/>
      <c r="H66" s="23"/>
      <c r="I66" s="23"/>
      <c r="J66" s="23"/>
      <c r="K66" s="23"/>
      <c r="L66" s="23"/>
      <c r="M66" s="23"/>
      <c r="N66" s="23"/>
      <c r="O66" s="23"/>
      <c r="P66" s="23"/>
      <c r="Q66" s="23"/>
      <c r="R66" s="23"/>
      <c r="S66" s="23"/>
      <c r="T66" s="23"/>
      <c r="U66" s="23"/>
      <c r="V66" s="23"/>
      <c r="W66" s="23"/>
      <c r="X66" s="23"/>
      <c r="Y66" s="23"/>
      <c r="Z66" s="23"/>
      <c r="AA66" s="23" t="s">
        <v>841</v>
      </c>
      <c r="AB66" s="23" t="s">
        <v>842</v>
      </c>
      <c r="AC66" s="153" t="str">
        <f>IF(Admissions!$A$94&lt;&gt;"",Admissions!$B$94,IF(Admissions!$A$95&lt;&gt;"",Admissions!$B$95,""))</f>
        <v/>
      </c>
    </row>
    <row r="67" spans="1:38" ht="12.75" customHeight="1">
      <c r="A67" s="56"/>
      <c r="B67" s="411" t="s">
        <v>858</v>
      </c>
      <c r="C67" s="390"/>
      <c r="D67" s="390"/>
      <c r="E67" s="23"/>
      <c r="F67" s="59"/>
      <c r="G67" s="23"/>
      <c r="H67" s="23"/>
      <c r="I67" s="23"/>
      <c r="J67" s="23"/>
      <c r="K67" s="23"/>
      <c r="L67" s="23"/>
      <c r="M67" s="23"/>
      <c r="N67" s="23"/>
      <c r="O67" s="23"/>
      <c r="P67" s="23"/>
      <c r="Q67" s="23"/>
      <c r="R67" s="23"/>
      <c r="S67" s="23"/>
      <c r="T67" s="23"/>
      <c r="U67" s="23"/>
      <c r="V67" s="23"/>
      <c r="W67" s="23"/>
      <c r="X67" s="23"/>
      <c r="Y67" s="23"/>
      <c r="Z67" s="23"/>
      <c r="AA67" s="23" t="s">
        <v>843</v>
      </c>
      <c r="AB67" s="23" t="s">
        <v>844</v>
      </c>
      <c r="AC67" s="153" t="str">
        <f>IF(Admissions!$A$95&lt;&gt;"",Admissions!$A$95,"")</f>
        <v/>
      </c>
      <c r="AD67" s="153" t="s">
        <v>715</v>
      </c>
      <c r="AE67" s="153" t="s">
        <v>838</v>
      </c>
      <c r="AF67" s="153" t="s">
        <v>839</v>
      </c>
      <c r="AG67" s="153" t="s">
        <v>334</v>
      </c>
      <c r="AH67" s="153" t="s">
        <v>335</v>
      </c>
      <c r="AI67" s="153" t="s">
        <v>174</v>
      </c>
      <c r="AJ67" s="153" t="s">
        <v>174</v>
      </c>
      <c r="AK67" s="153" t="s">
        <v>174</v>
      </c>
      <c r="AL67" s="153" t="s">
        <v>283</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t="s">
        <v>846</v>
      </c>
      <c r="AB68" s="23" t="s">
        <v>847</v>
      </c>
      <c r="AC68" s="153" t="str">
        <f>IF(Admissions!$B$97&lt;&gt;"",Admissions!$B$97,"")</f>
        <v/>
      </c>
      <c r="AD68" s="153" t="s">
        <v>715</v>
      </c>
      <c r="AE68" s="153" t="s">
        <v>838</v>
      </c>
      <c r="AF68" s="153" t="s">
        <v>839</v>
      </c>
      <c r="AG68" s="153" t="s">
        <v>334</v>
      </c>
      <c r="AH68" s="153" t="s">
        <v>335</v>
      </c>
      <c r="AI68" s="153" t="s">
        <v>174</v>
      </c>
      <c r="AJ68" s="153" t="s">
        <v>174</v>
      </c>
      <c r="AK68" s="153" t="s">
        <v>174</v>
      </c>
      <c r="AL68" s="153" t="s">
        <v>283</v>
      </c>
    </row>
    <row r="69" spans="1:38" ht="33.75" customHeight="1">
      <c r="A69" s="71" t="s">
        <v>863</v>
      </c>
      <c r="B69" s="418" t="s">
        <v>790</v>
      </c>
      <c r="C69" s="390"/>
      <c r="D69" s="390"/>
      <c r="E69" s="390"/>
      <c r="F69" s="390"/>
      <c r="G69" s="23"/>
      <c r="H69" s="23"/>
      <c r="I69" s="23"/>
      <c r="J69" s="23"/>
      <c r="K69" s="23"/>
      <c r="L69" s="23"/>
      <c r="M69" s="23"/>
      <c r="N69" s="23"/>
      <c r="O69" s="23"/>
      <c r="P69" s="23"/>
      <c r="Q69" s="23"/>
      <c r="R69" s="23"/>
      <c r="S69" s="23"/>
      <c r="T69" s="23"/>
      <c r="U69" s="23"/>
      <c r="V69" s="23"/>
      <c r="W69" s="23"/>
      <c r="X69" s="23"/>
      <c r="Y69" s="23"/>
      <c r="Z69" s="23"/>
      <c r="AA69" s="23" t="s">
        <v>849</v>
      </c>
      <c r="AB69" s="23" t="s">
        <v>850</v>
      </c>
      <c r="AC69" s="153" t="str">
        <f>IF(Admissions!$C$101&lt;&gt;"",Admissions!$C$100,IF(Admissions!$D$101&lt;&gt;"",Admissions!$D$100,IF(Admissions!$E$101&lt;&gt;"",Admissions!$E$100,IF(Admissions!$F$101&lt;&gt;"",Admissions!$F$100,""))))</f>
        <v>Considered</v>
      </c>
      <c r="AD69" s="153" t="s">
        <v>715</v>
      </c>
      <c r="AE69" s="153" t="s">
        <v>838</v>
      </c>
      <c r="AF69" s="153" t="s">
        <v>851</v>
      </c>
      <c r="AG69" s="153" t="s">
        <v>334</v>
      </c>
      <c r="AH69" s="153" t="s">
        <v>335</v>
      </c>
      <c r="AI69" s="153" t="s">
        <v>174</v>
      </c>
      <c r="AJ69" s="153" t="s">
        <v>174</v>
      </c>
      <c r="AK69" s="153" t="s">
        <v>174</v>
      </c>
      <c r="AL69" s="153" t="s">
        <v>175</v>
      </c>
    </row>
    <row r="70" spans="1:38" ht="14.25" customHeight="1">
      <c r="A70" s="56"/>
      <c r="B70" s="380" t="s">
        <v>866</v>
      </c>
      <c r="C70" s="390"/>
      <c r="D70" s="59"/>
      <c r="E70" s="23"/>
      <c r="F70" s="59"/>
      <c r="G70" s="23"/>
      <c r="H70" s="23"/>
      <c r="I70" s="23"/>
      <c r="J70" s="23"/>
      <c r="K70" s="23"/>
      <c r="L70" s="23"/>
      <c r="M70" s="23"/>
      <c r="N70" s="23"/>
      <c r="O70" s="23"/>
      <c r="P70" s="23"/>
      <c r="Q70" s="23"/>
      <c r="R70" s="23"/>
      <c r="S70" s="23"/>
      <c r="T70" s="23"/>
      <c r="U70" s="23"/>
      <c r="V70" s="23"/>
      <c r="W70" s="23"/>
      <c r="X70" s="23"/>
      <c r="Y70" s="23"/>
      <c r="Z70" s="23"/>
      <c r="AA70" s="23" t="s">
        <v>853</v>
      </c>
      <c r="AB70" s="23" t="s">
        <v>854</v>
      </c>
      <c r="AC70" s="153" t="str">
        <f>IF(Admissions!$C$102&lt;&gt;"",Admissions!$C$100,IF(Admissions!$D$102&lt;&gt;"",Admissions!$D$100,IF(Admissions!$E$102&lt;&gt;"",Admissions!$E$100,IF(Admissions!$F$102&lt;&gt;"",Admissions!$F$100,""))))</f>
        <v>Considered</v>
      </c>
      <c r="AD70" s="153" t="s">
        <v>715</v>
      </c>
      <c r="AE70" s="153" t="s">
        <v>838</v>
      </c>
      <c r="AF70" s="153" t="s">
        <v>851</v>
      </c>
      <c r="AG70" s="153" t="s">
        <v>334</v>
      </c>
      <c r="AH70" s="153" t="s">
        <v>335</v>
      </c>
      <c r="AI70" s="153" t="s">
        <v>174</v>
      </c>
      <c r="AJ70" s="153" t="s">
        <v>174</v>
      </c>
      <c r="AK70" s="153" t="s">
        <v>174</v>
      </c>
      <c r="AL70" s="153" t="s">
        <v>175</v>
      </c>
    </row>
    <row r="71" spans="1:38" ht="14.25" customHeight="1">
      <c r="A71" s="56" t="s">
        <v>2689</v>
      </c>
      <c r="B71" s="399" t="s">
        <v>870</v>
      </c>
      <c r="C71" s="390"/>
      <c r="D71" s="59"/>
      <c r="E71" s="23"/>
      <c r="F71" s="59"/>
      <c r="G71" s="23"/>
      <c r="H71" s="23"/>
      <c r="I71" s="23"/>
      <c r="J71" s="23"/>
      <c r="K71" s="23"/>
      <c r="L71" s="23"/>
      <c r="M71" s="23"/>
      <c r="N71" s="23"/>
      <c r="O71" s="23"/>
      <c r="P71" s="23"/>
      <c r="Q71" s="23"/>
      <c r="R71" s="23"/>
      <c r="S71" s="23"/>
      <c r="T71" s="23"/>
      <c r="U71" s="23"/>
      <c r="V71" s="23"/>
      <c r="W71" s="23"/>
      <c r="X71" s="23"/>
      <c r="Y71" s="23"/>
      <c r="Z71" s="23"/>
      <c r="AA71" s="23" t="s">
        <v>856</v>
      </c>
      <c r="AB71" s="23" t="s">
        <v>857</v>
      </c>
      <c r="AC71" s="153" t="str">
        <f>IF(Admissions!$C$103&lt;&gt;"",Admissions!$C$100,IF(Admissions!$D$103&lt;&gt;"",Admissions!$D$100,IF(Admissions!$E$103&lt;&gt;"",Admissions!$E$100,IF(Admissions!$F$103&lt;&gt;"",Admissions!$F$100,""))))</f>
        <v>Important</v>
      </c>
      <c r="AD71" s="153" t="s">
        <v>715</v>
      </c>
      <c r="AE71" s="153" t="s">
        <v>838</v>
      </c>
      <c r="AF71" s="153" t="s">
        <v>851</v>
      </c>
      <c r="AG71" s="153" t="s">
        <v>334</v>
      </c>
      <c r="AH71" s="153" t="s">
        <v>335</v>
      </c>
      <c r="AI71" s="153" t="s">
        <v>174</v>
      </c>
      <c r="AJ71" s="153" t="s">
        <v>174</v>
      </c>
      <c r="AK71" s="153" t="s">
        <v>174</v>
      </c>
      <c r="AL71" s="153" t="s">
        <v>175</v>
      </c>
    </row>
    <row r="72" spans="1:38" ht="13.5" customHeight="1">
      <c r="A72" s="56"/>
      <c r="B72" s="380" t="s">
        <v>873</v>
      </c>
      <c r="C72" s="390"/>
      <c r="D72" s="59"/>
      <c r="E72" s="23"/>
      <c r="F72" s="59"/>
      <c r="G72" s="23"/>
      <c r="H72" s="23"/>
      <c r="I72" s="23"/>
      <c r="J72" s="23"/>
      <c r="K72" s="23"/>
      <c r="L72" s="23"/>
      <c r="M72" s="23"/>
      <c r="N72" s="23"/>
      <c r="O72" s="23"/>
      <c r="P72" s="23"/>
      <c r="Q72" s="23"/>
      <c r="R72" s="23"/>
      <c r="S72" s="23"/>
      <c r="T72" s="23"/>
      <c r="U72" s="23"/>
      <c r="V72" s="23"/>
      <c r="W72" s="23"/>
      <c r="X72" s="23"/>
      <c r="Y72" s="23"/>
      <c r="Z72" s="23"/>
      <c r="AA72" s="23" t="s">
        <v>859</v>
      </c>
      <c r="AB72" s="23" t="s">
        <v>860</v>
      </c>
      <c r="AC72" s="153" t="str">
        <f>IF(Admissions!$C$104&lt;&gt;"",Admissions!$C$100,IF(Admissions!$D$104&lt;&gt;"",Admissions!$D$100,IF(Admissions!$E$104&lt;&gt;"",Admissions!$E$100,IF(Admissions!$F$104&lt;&gt;"",Admissions!$F$100,""))))</f>
        <v>Important</v>
      </c>
      <c r="AD72" s="153" t="s">
        <v>715</v>
      </c>
      <c r="AE72" s="153" t="s">
        <v>838</v>
      </c>
      <c r="AF72" s="153" t="s">
        <v>851</v>
      </c>
      <c r="AG72" s="153" t="s">
        <v>334</v>
      </c>
      <c r="AH72" s="153" t="s">
        <v>335</v>
      </c>
      <c r="AI72" s="153" t="s">
        <v>174</v>
      </c>
      <c r="AJ72" s="153" t="s">
        <v>174</v>
      </c>
      <c r="AK72" s="153" t="s">
        <v>174</v>
      </c>
      <c r="AL72" s="153" t="s">
        <v>175</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t="s">
        <v>861</v>
      </c>
      <c r="AB73" s="23" t="s">
        <v>862</v>
      </c>
      <c r="AC73" s="153" t="str">
        <f>IF(Admissions!$C$105&lt;&gt;"",Admissions!$C$100,IF(Admissions!$D$105&lt;&gt;"",Admissions!$D$100,IF(Admissions!$E$105&lt;&gt;"",Admissions!$E$100,IF(Admissions!$F$105&lt;&gt;"",Admissions!$F$100,""))))</f>
        <v>Considered</v>
      </c>
      <c r="AD73" s="153" t="s">
        <v>715</v>
      </c>
      <c r="AE73" s="153" t="s">
        <v>838</v>
      </c>
      <c r="AF73" s="153" t="s">
        <v>851</v>
      </c>
      <c r="AG73" s="153" t="s">
        <v>334</v>
      </c>
      <c r="AH73" s="153" t="s">
        <v>335</v>
      </c>
      <c r="AI73" s="153" t="s">
        <v>174</v>
      </c>
      <c r="AJ73" s="153" t="s">
        <v>174</v>
      </c>
      <c r="AK73" s="153" t="s">
        <v>174</v>
      </c>
      <c r="AL73" s="153" t="s">
        <v>175</v>
      </c>
    </row>
    <row r="74" spans="1:38" ht="54.6" customHeight="1">
      <c r="A74" s="71" t="s">
        <v>878</v>
      </c>
      <c r="B74" s="375" t="s">
        <v>879</v>
      </c>
      <c r="C74" s="390"/>
      <c r="D74" s="390"/>
      <c r="E74" s="390"/>
      <c r="F74" s="390"/>
      <c r="G74" s="23"/>
      <c r="H74" s="23"/>
      <c r="I74" s="23"/>
      <c r="J74" s="23"/>
      <c r="K74" s="23"/>
      <c r="L74" s="23"/>
      <c r="M74" s="23"/>
      <c r="N74" s="23"/>
      <c r="O74" s="23"/>
      <c r="P74" s="23"/>
      <c r="Q74" s="23"/>
      <c r="R74" s="23"/>
      <c r="S74" s="23"/>
      <c r="T74" s="23"/>
      <c r="U74" s="23"/>
      <c r="V74" s="23"/>
      <c r="W74" s="23"/>
      <c r="X74" s="23"/>
      <c r="Y74" s="23"/>
      <c r="Z74" s="23"/>
      <c r="AA74" s="23" t="s">
        <v>864</v>
      </c>
      <c r="AB74" s="23" t="s">
        <v>865</v>
      </c>
      <c r="AC74" s="153" t="str">
        <f>IF(Admissions!$C$106&lt;&gt;"",Admissions!$C$100,IF(Admissions!$D$106&lt;&gt;"",Admissions!$D$100,IF(Admissions!$E$106&lt;&gt;"",Admissions!$E$100,IF(Admissions!$F$106&lt;&gt;"",Admissions!$F$100,""))))</f>
        <v>Not Considered</v>
      </c>
      <c r="AD74" s="153" t="s">
        <v>715</v>
      </c>
      <c r="AE74" s="153" t="s">
        <v>838</v>
      </c>
      <c r="AF74" s="153" t="s">
        <v>851</v>
      </c>
      <c r="AG74" s="153" t="s">
        <v>334</v>
      </c>
      <c r="AH74" s="153" t="s">
        <v>335</v>
      </c>
      <c r="AI74" s="153" t="s">
        <v>174</v>
      </c>
      <c r="AJ74" s="153" t="s">
        <v>174</v>
      </c>
      <c r="AK74" s="153" t="s">
        <v>174</v>
      </c>
      <c r="AL74" s="153" t="s">
        <v>175</v>
      </c>
    </row>
    <row r="75" spans="1:38" ht="24">
      <c r="A75" s="71"/>
      <c r="B75" s="151" t="s">
        <v>882</v>
      </c>
      <c r="C75" s="125" t="s">
        <v>883</v>
      </c>
      <c r="D75" s="131" t="s">
        <v>884</v>
      </c>
      <c r="E75" s="167"/>
      <c r="F75" s="23"/>
      <c r="G75" s="23"/>
      <c r="H75" s="23"/>
      <c r="I75" s="23"/>
      <c r="J75" s="23"/>
      <c r="K75" s="23"/>
      <c r="L75" s="23"/>
      <c r="M75" s="23"/>
      <c r="N75" s="23"/>
      <c r="O75" s="23"/>
      <c r="P75" s="23"/>
      <c r="Q75" s="23"/>
      <c r="R75" s="23"/>
      <c r="S75" s="23"/>
      <c r="T75" s="23"/>
      <c r="U75" s="23"/>
      <c r="V75" s="23"/>
      <c r="W75" s="23"/>
      <c r="X75" s="23"/>
      <c r="Y75" s="23"/>
      <c r="Z75" s="23"/>
      <c r="AA75" s="23" t="s">
        <v>867</v>
      </c>
      <c r="AB75" s="23" t="s">
        <v>868</v>
      </c>
      <c r="AC75" s="153" t="str">
        <f>IF(Admissions!$C$108&lt;&gt;"",Admissions!$C$107,IF(Admissions!$D$108&lt;&gt;"",Admissions!$D$107,IF(Admissions!$E$108&lt;&gt;"",Admissions!$E$107,IF(Admissions!$F$108&lt;&gt;"",Admissions!$F$107,""))))</f>
        <v>Not Considered</v>
      </c>
      <c r="AD75" s="153" t="s">
        <v>715</v>
      </c>
      <c r="AE75" s="153" t="s">
        <v>838</v>
      </c>
      <c r="AF75" s="153" t="s">
        <v>869</v>
      </c>
      <c r="AG75" s="153" t="s">
        <v>334</v>
      </c>
      <c r="AH75" s="153" t="s">
        <v>335</v>
      </c>
      <c r="AI75" s="153" t="s">
        <v>174</v>
      </c>
      <c r="AJ75" s="153" t="s">
        <v>174</v>
      </c>
      <c r="AK75" s="153" t="s">
        <v>174</v>
      </c>
      <c r="AL75" s="153" t="s">
        <v>175</v>
      </c>
    </row>
    <row r="76" spans="1:38" ht="12.75" customHeight="1">
      <c r="A76" s="71"/>
      <c r="B76" s="61" t="s">
        <v>793</v>
      </c>
      <c r="C76" s="56"/>
      <c r="D76" s="62"/>
      <c r="E76" s="23"/>
      <c r="F76" s="23"/>
      <c r="G76" s="23"/>
      <c r="H76" s="23"/>
      <c r="I76" s="23"/>
      <c r="J76" s="23"/>
      <c r="K76" s="23"/>
      <c r="L76" s="23"/>
      <c r="M76" s="23"/>
      <c r="N76" s="23"/>
      <c r="O76" s="23"/>
      <c r="P76" s="23"/>
      <c r="Q76" s="23"/>
      <c r="R76" s="23"/>
      <c r="S76" s="23"/>
      <c r="T76" s="23"/>
      <c r="U76" s="23"/>
      <c r="V76" s="23"/>
      <c r="W76" s="23"/>
      <c r="X76" s="23"/>
      <c r="Y76" s="23"/>
      <c r="Z76" s="23"/>
      <c r="AA76" s="23" t="s">
        <v>871</v>
      </c>
      <c r="AB76" s="23" t="s">
        <v>872</v>
      </c>
      <c r="AC76" s="153" t="str">
        <f>IF(Admissions!$C$109&lt;&gt;"",Admissions!$C$107,IF(Admissions!$D$109&lt;&gt;"",Admissions!$D$107,IF(Admissions!$E$109&lt;&gt;"",Admissions!$E$107,IF(Admissions!$F$109&lt;&gt;"",Admissions!$F$107,""))))</f>
        <v>Considered</v>
      </c>
      <c r="AD76" s="153" t="s">
        <v>715</v>
      </c>
      <c r="AE76" s="153" t="s">
        <v>838</v>
      </c>
      <c r="AF76" s="153" t="s">
        <v>869</v>
      </c>
      <c r="AG76" s="153" t="s">
        <v>334</v>
      </c>
      <c r="AH76" s="153" t="s">
        <v>335</v>
      </c>
      <c r="AI76" s="153" t="s">
        <v>174</v>
      </c>
      <c r="AJ76" s="153" t="s">
        <v>174</v>
      </c>
      <c r="AK76" s="153" t="s">
        <v>174</v>
      </c>
      <c r="AL76" s="153" t="s">
        <v>175</v>
      </c>
    </row>
    <row r="77" spans="1:38" ht="12.75" customHeight="1">
      <c r="A77" s="71"/>
      <c r="B77" s="61" t="s">
        <v>797</v>
      </c>
      <c r="C77" s="56">
        <v>4</v>
      </c>
      <c r="D77" s="62"/>
      <c r="E77" s="23"/>
      <c r="F77" s="23"/>
      <c r="G77" s="23"/>
      <c r="H77" s="23"/>
      <c r="I77" s="23"/>
      <c r="J77" s="23"/>
      <c r="K77" s="23"/>
      <c r="L77" s="23"/>
      <c r="M77" s="23"/>
      <c r="N77" s="23"/>
      <c r="O77" s="23"/>
      <c r="P77" s="23"/>
      <c r="Q77" s="23"/>
      <c r="R77" s="23"/>
      <c r="S77" s="23"/>
      <c r="T77" s="23"/>
      <c r="U77" s="23"/>
      <c r="V77" s="23"/>
      <c r="W77" s="23"/>
      <c r="X77" s="23"/>
      <c r="Y77" s="23"/>
      <c r="Z77" s="23"/>
      <c r="AA77" s="23" t="s">
        <v>874</v>
      </c>
      <c r="AB77" s="23" t="s">
        <v>875</v>
      </c>
      <c r="AC77" s="153" t="str">
        <f>IF(Admissions!$C$110&lt;&gt;"",Admissions!$C$107,IF(Admissions!$D$110&lt;&gt;"",Admissions!$D$107,IF(Admissions!$E$110&lt;&gt;"",Admissions!$E$107,IF(Admissions!$F$110&lt;&gt;"",Admissions!$F$107,""))))</f>
        <v>Considered</v>
      </c>
      <c r="AD77" s="153" t="s">
        <v>715</v>
      </c>
      <c r="AE77" s="153" t="s">
        <v>838</v>
      </c>
      <c r="AF77" s="153" t="s">
        <v>869</v>
      </c>
      <c r="AG77" s="153" t="s">
        <v>334</v>
      </c>
      <c r="AH77" s="153" t="s">
        <v>335</v>
      </c>
      <c r="AI77" s="153" t="s">
        <v>174</v>
      </c>
      <c r="AJ77" s="153" t="s">
        <v>174</v>
      </c>
      <c r="AK77" s="153" t="s">
        <v>174</v>
      </c>
      <c r="AL77" s="153" t="s">
        <v>175</v>
      </c>
    </row>
    <row r="78" spans="1:38" ht="12.75" customHeight="1">
      <c r="A78" s="71"/>
      <c r="B78" s="61" t="s">
        <v>799</v>
      </c>
      <c r="C78" s="56">
        <v>4</v>
      </c>
      <c r="D78" s="62"/>
      <c r="E78" s="23"/>
      <c r="F78" s="23"/>
      <c r="G78" s="23"/>
      <c r="H78" s="23"/>
      <c r="I78" s="23"/>
      <c r="J78" s="23"/>
      <c r="K78" s="23"/>
      <c r="L78" s="23"/>
      <c r="M78" s="23"/>
      <c r="N78" s="23"/>
      <c r="O78" s="23"/>
      <c r="P78" s="23"/>
      <c r="Q78" s="23"/>
      <c r="R78" s="23"/>
      <c r="S78" s="23"/>
      <c r="T78" s="23"/>
      <c r="U78" s="23"/>
      <c r="V78" s="23"/>
      <c r="W78" s="23"/>
      <c r="X78" s="23"/>
      <c r="Y78" s="23"/>
      <c r="Z78" s="23"/>
      <c r="AA78" s="23" t="s">
        <v>876</v>
      </c>
      <c r="AB78" s="23" t="s">
        <v>877</v>
      </c>
      <c r="AC78" s="153" t="str">
        <f>IF(Admissions!$C$111&lt;&gt;"",Admissions!$C$107,IF(Admissions!$D$111&lt;&gt;"",Admissions!$D$107,IF(Admissions!$E$111&lt;&gt;"",Admissions!$E$107,IF(Admissions!$F$111&lt;&gt;"",Admissions!$F$107,""))))</f>
        <v>Not Considered</v>
      </c>
      <c r="AD78" s="153" t="s">
        <v>715</v>
      </c>
      <c r="AE78" s="153" t="s">
        <v>838</v>
      </c>
      <c r="AF78" s="153" t="s">
        <v>869</v>
      </c>
      <c r="AG78" s="153" t="s">
        <v>334</v>
      </c>
      <c r="AH78" s="153" t="s">
        <v>335</v>
      </c>
      <c r="AI78" s="153" t="s">
        <v>174</v>
      </c>
      <c r="AJ78" s="153" t="s">
        <v>174</v>
      </c>
      <c r="AK78" s="153" t="s">
        <v>174</v>
      </c>
      <c r="AL78" s="153" t="s">
        <v>175</v>
      </c>
    </row>
    <row r="79" spans="1:38" ht="12.75">
      <c r="A79" s="71"/>
      <c r="B79" s="61" t="s">
        <v>801</v>
      </c>
      <c r="C79" s="56">
        <v>3</v>
      </c>
      <c r="D79" s="62"/>
      <c r="E79" s="23"/>
      <c r="F79" s="23"/>
      <c r="G79" s="23"/>
      <c r="H79" s="23"/>
      <c r="I79" s="23"/>
      <c r="J79" s="23"/>
      <c r="K79" s="23"/>
      <c r="L79" s="23"/>
      <c r="M79" s="23"/>
      <c r="N79" s="23"/>
      <c r="O79" s="23"/>
      <c r="P79" s="23"/>
      <c r="Q79" s="23"/>
      <c r="R79" s="23"/>
      <c r="S79" s="23"/>
      <c r="T79" s="23"/>
      <c r="U79" s="23"/>
      <c r="V79" s="23"/>
      <c r="W79" s="23"/>
      <c r="X79" s="23"/>
      <c r="Y79" s="23"/>
      <c r="Z79" s="23"/>
      <c r="AA79" s="23" t="s">
        <v>880</v>
      </c>
      <c r="AB79" s="23" t="s">
        <v>881</v>
      </c>
      <c r="AC79" s="153" t="str">
        <f>IF(Admissions!$C$112&lt;&gt;"",Admissions!$C$107,IF(Admissions!$D$112&lt;&gt;"",Admissions!$D$107,IF(Admissions!$E$112&lt;&gt;"",Admissions!$E$107,IF(Admissions!$F$112&lt;&gt;"",Admissions!$F$107,""))))</f>
        <v>Not Considered</v>
      </c>
      <c r="AD79" s="153" t="s">
        <v>715</v>
      </c>
      <c r="AE79" s="153" t="s">
        <v>838</v>
      </c>
      <c r="AF79" s="153" t="s">
        <v>869</v>
      </c>
      <c r="AG79" s="153" t="s">
        <v>334</v>
      </c>
      <c r="AH79" s="153" t="s">
        <v>335</v>
      </c>
      <c r="AI79" s="153" t="s">
        <v>174</v>
      </c>
      <c r="AJ79" s="153" t="s">
        <v>174</v>
      </c>
      <c r="AK79" s="153" t="s">
        <v>174</v>
      </c>
      <c r="AL79" s="153" t="s">
        <v>175</v>
      </c>
    </row>
    <row r="80" spans="1:38" ht="28.15" customHeight="1">
      <c r="A80" s="71"/>
      <c r="B80" s="63" t="s">
        <v>895</v>
      </c>
      <c r="C80" s="56"/>
      <c r="D80" s="62"/>
      <c r="E80" s="23"/>
      <c r="F80" s="23"/>
      <c r="G80" s="23"/>
      <c r="H80" s="23"/>
      <c r="I80" s="23"/>
      <c r="J80" s="23"/>
      <c r="K80" s="23"/>
      <c r="L80" s="23"/>
      <c r="M80" s="23"/>
      <c r="N80" s="23"/>
      <c r="O80" s="23"/>
      <c r="P80" s="23"/>
      <c r="Q80" s="23"/>
      <c r="R80" s="23"/>
      <c r="S80" s="23"/>
      <c r="T80" s="23"/>
      <c r="U80" s="23"/>
      <c r="V80" s="23"/>
      <c r="W80" s="23"/>
      <c r="X80" s="23"/>
      <c r="Y80" s="23"/>
      <c r="Z80" s="23"/>
      <c r="AA80" s="23" t="s">
        <v>885</v>
      </c>
      <c r="AB80" s="23" t="s">
        <v>886</v>
      </c>
      <c r="AC80" s="153" t="str">
        <f>IF(Admissions!$C$113&lt;&gt;"",Admissions!$C$107,IF(Admissions!$D$113&lt;&gt;"",Admissions!$D$107,IF(Admissions!$E$113&lt;&gt;"",Admissions!$E$107,IF(Admissions!$F$113&lt;&gt;"",Admissions!$F$107,""))))</f>
        <v>Not Considered</v>
      </c>
      <c r="AD80" s="153" t="s">
        <v>715</v>
      </c>
      <c r="AE80" s="153" t="s">
        <v>838</v>
      </c>
      <c r="AF80" s="153" t="s">
        <v>869</v>
      </c>
      <c r="AG80" s="153" t="s">
        <v>334</v>
      </c>
      <c r="AH80" s="153" t="s">
        <v>335</v>
      </c>
      <c r="AI80" s="153" t="s">
        <v>174</v>
      </c>
      <c r="AJ80" s="153" t="s">
        <v>174</v>
      </c>
      <c r="AK80" s="153" t="s">
        <v>174</v>
      </c>
      <c r="AL80" s="153" t="s">
        <v>175</v>
      </c>
    </row>
    <row r="81" spans="1:38" ht="12.75" customHeight="1">
      <c r="A81" s="71"/>
      <c r="B81" s="61" t="s">
        <v>805</v>
      </c>
      <c r="C81" s="56"/>
      <c r="D81" s="62"/>
      <c r="E81" s="23"/>
      <c r="F81" s="23"/>
      <c r="G81" s="23"/>
      <c r="H81" s="23"/>
      <c r="I81" s="23"/>
      <c r="J81" s="23"/>
      <c r="K81" s="23"/>
      <c r="L81" s="23"/>
      <c r="M81" s="23"/>
      <c r="N81" s="23"/>
      <c r="O81" s="23"/>
      <c r="P81" s="23"/>
      <c r="Q81" s="23"/>
      <c r="R81" s="23"/>
      <c r="S81" s="23"/>
      <c r="T81" s="23"/>
      <c r="U81" s="23"/>
      <c r="V81" s="23"/>
      <c r="W81" s="23"/>
      <c r="X81" s="23"/>
      <c r="Y81" s="23"/>
      <c r="Z81" s="23"/>
      <c r="AA81" s="23" t="s">
        <v>887</v>
      </c>
      <c r="AB81" s="23" t="s">
        <v>888</v>
      </c>
      <c r="AC81" s="153" t="str">
        <f>IF(Admissions!$C$114&lt;&gt;"",Admissions!$C$107,IF(Admissions!$D$114&lt;&gt;"",Admissions!$D$107,IF(Admissions!$E$114&lt;&gt;"",Admissions!$E$107,IF(Admissions!$F$114&lt;&gt;"",Admissions!$F$107,""))))</f>
        <v>Not Considered</v>
      </c>
      <c r="AD81" s="153" t="s">
        <v>715</v>
      </c>
      <c r="AE81" s="153" t="s">
        <v>838</v>
      </c>
      <c r="AF81" s="153" t="s">
        <v>869</v>
      </c>
      <c r="AG81" s="153" t="s">
        <v>334</v>
      </c>
      <c r="AH81" s="153" t="s">
        <v>335</v>
      </c>
      <c r="AI81" s="153" t="s">
        <v>174</v>
      </c>
      <c r="AJ81" s="153" t="s">
        <v>174</v>
      </c>
      <c r="AK81" s="153" t="s">
        <v>174</v>
      </c>
      <c r="AL81" s="153" t="s">
        <v>175</v>
      </c>
    </row>
    <row r="82" spans="1:38" ht="12.75" customHeight="1">
      <c r="A82" s="71"/>
      <c r="B82" s="61" t="s">
        <v>807</v>
      </c>
      <c r="C82" s="56">
        <v>3</v>
      </c>
      <c r="D82" s="62"/>
      <c r="E82" s="23"/>
      <c r="F82" s="23"/>
      <c r="G82" s="23"/>
      <c r="H82" s="23"/>
      <c r="I82" s="23"/>
      <c r="J82" s="23"/>
      <c r="K82" s="23"/>
      <c r="L82" s="23"/>
      <c r="M82" s="23"/>
      <c r="N82" s="23"/>
      <c r="O82" s="23"/>
      <c r="P82" s="23"/>
      <c r="Q82" s="23"/>
      <c r="R82" s="23"/>
      <c r="S82" s="23"/>
      <c r="T82" s="23"/>
      <c r="U82" s="23"/>
      <c r="V82" s="23"/>
      <c r="W82" s="23"/>
      <c r="X82" s="23"/>
      <c r="Y82" s="23"/>
      <c r="Z82" s="23"/>
      <c r="AA82" s="23" t="s">
        <v>889</v>
      </c>
      <c r="AB82" s="23" t="s">
        <v>890</v>
      </c>
      <c r="AC82" s="153" t="str">
        <f>IF(Admissions!$C$115&lt;&gt;"",Admissions!$C$107,IF(Admissions!$D$115&lt;&gt;"",Admissions!$D$107,IF(Admissions!$E$115&lt;&gt;"",Admissions!$E$107,IF(Admissions!$F$115&lt;&gt;"",Admissions!$F$107,""))))</f>
        <v>Not Considered</v>
      </c>
      <c r="AD82" s="153" t="s">
        <v>715</v>
      </c>
      <c r="AE82" s="153" t="s">
        <v>838</v>
      </c>
      <c r="AF82" s="153" t="s">
        <v>869</v>
      </c>
      <c r="AG82" s="153" t="s">
        <v>334</v>
      </c>
      <c r="AH82" s="153" t="s">
        <v>335</v>
      </c>
      <c r="AI82" s="153" t="s">
        <v>174</v>
      </c>
      <c r="AJ82" s="153" t="s">
        <v>174</v>
      </c>
      <c r="AK82" s="153" t="s">
        <v>174</v>
      </c>
      <c r="AL82" s="153" t="s">
        <v>175</v>
      </c>
    </row>
    <row r="83" spans="1:38" ht="12.75" customHeight="1">
      <c r="A83" s="71"/>
      <c r="B83" s="61" t="s">
        <v>811</v>
      </c>
      <c r="C83" s="56"/>
      <c r="D83" s="62"/>
      <c r="E83" s="23"/>
      <c r="F83" s="23"/>
      <c r="G83" s="23"/>
      <c r="H83" s="23"/>
      <c r="I83" s="23"/>
      <c r="J83" s="23"/>
      <c r="K83" s="23"/>
      <c r="L83" s="23"/>
      <c r="M83" s="23"/>
      <c r="N83" s="23"/>
      <c r="O83" s="23"/>
      <c r="P83" s="23"/>
      <c r="Q83" s="23"/>
      <c r="R83" s="23"/>
      <c r="S83" s="23"/>
      <c r="T83" s="23"/>
      <c r="U83" s="23"/>
      <c r="V83" s="23"/>
      <c r="W83" s="23"/>
      <c r="X83" s="23"/>
      <c r="Y83" s="23"/>
      <c r="Z83" s="23"/>
      <c r="AA83" s="23" t="s">
        <v>891</v>
      </c>
      <c r="AB83" s="23" t="s">
        <v>892</v>
      </c>
      <c r="AC83" s="153" t="str">
        <f>IF(Admissions!$C$116&lt;&gt;"",Admissions!$C$107,IF(Admissions!$D$116&lt;&gt;"",Admissions!$D$107,IF(Admissions!$E$116&lt;&gt;"",Admissions!$E$107,IF(Admissions!$F$116&lt;&gt;"",Admissions!$F$107,""))))</f>
        <v>Not Considered</v>
      </c>
      <c r="AD83" s="153" t="s">
        <v>715</v>
      </c>
      <c r="AE83" s="153" t="s">
        <v>838</v>
      </c>
      <c r="AF83" s="153" t="s">
        <v>869</v>
      </c>
      <c r="AG83" s="153" t="s">
        <v>334</v>
      </c>
      <c r="AH83" s="153" t="s">
        <v>335</v>
      </c>
      <c r="AI83" s="153" t="s">
        <v>174</v>
      </c>
      <c r="AJ83" s="153" t="s">
        <v>174</v>
      </c>
      <c r="AK83" s="153" t="s">
        <v>174</v>
      </c>
      <c r="AL83" s="153" t="s">
        <v>175</v>
      </c>
    </row>
    <row r="84" spans="1:38" ht="12.75" customHeight="1">
      <c r="A84" s="71"/>
      <c r="B84" s="64" t="s">
        <v>814</v>
      </c>
      <c r="C84" s="56"/>
      <c r="D84" s="62"/>
      <c r="E84" s="23"/>
      <c r="F84" s="23"/>
      <c r="G84" s="23"/>
      <c r="H84" s="23"/>
      <c r="I84" s="23"/>
      <c r="J84" s="23"/>
      <c r="K84" s="23"/>
      <c r="L84" s="23"/>
      <c r="M84" s="23"/>
      <c r="N84" s="23"/>
      <c r="O84" s="23"/>
      <c r="P84" s="23"/>
      <c r="Q84" s="23"/>
      <c r="R84" s="23"/>
      <c r="S84" s="23"/>
      <c r="T84" s="23"/>
      <c r="U84" s="23"/>
      <c r="V84" s="23"/>
      <c r="W84" s="23"/>
      <c r="X84" s="23"/>
      <c r="Y84" s="23"/>
      <c r="Z84" s="23"/>
      <c r="AA84" s="23" t="s">
        <v>893</v>
      </c>
      <c r="AB84" s="23" t="s">
        <v>894</v>
      </c>
      <c r="AC84" s="153" t="str">
        <f>IF(Admissions!$C$117&lt;&gt;"",Admissions!$C$107,IF(Admissions!$D$117&lt;&gt;"",Admissions!$D$107,IF(Admissions!$E$117&lt;&gt;"",Admissions!$E$107,IF(Admissions!$F$117&lt;&gt;"",Admissions!$F$107,""))))</f>
        <v>Considered</v>
      </c>
      <c r="AD84" s="153" t="s">
        <v>715</v>
      </c>
      <c r="AE84" s="153" t="s">
        <v>838</v>
      </c>
      <c r="AF84" s="153" t="s">
        <v>869</v>
      </c>
      <c r="AG84" s="153" t="s">
        <v>334</v>
      </c>
      <c r="AH84" s="153" t="s">
        <v>335</v>
      </c>
      <c r="AI84" s="153" t="s">
        <v>174</v>
      </c>
      <c r="AJ84" s="153" t="s">
        <v>174</v>
      </c>
      <c r="AK84" s="153" t="s">
        <v>174</v>
      </c>
      <c r="AL84" s="153" t="s">
        <v>175</v>
      </c>
    </row>
    <row r="85" spans="1:38" ht="12.75">
      <c r="A85" s="71"/>
      <c r="B85" s="152" t="s">
        <v>816</v>
      </c>
      <c r="C85" s="62"/>
      <c r="D85" s="62"/>
      <c r="E85" s="23"/>
      <c r="F85" s="23"/>
      <c r="G85" s="23"/>
      <c r="H85" s="23"/>
      <c r="I85" s="23"/>
      <c r="J85" s="23"/>
      <c r="K85" s="23"/>
      <c r="L85" s="23"/>
      <c r="M85" s="23"/>
      <c r="N85" s="23"/>
      <c r="O85" s="23"/>
      <c r="P85" s="23"/>
      <c r="Q85" s="23"/>
      <c r="R85" s="23"/>
      <c r="S85" s="23"/>
      <c r="T85" s="23"/>
      <c r="U85" s="23"/>
      <c r="V85" s="23"/>
      <c r="W85" s="23"/>
      <c r="X85" s="23"/>
      <c r="Y85" s="23"/>
      <c r="Z85" s="23"/>
      <c r="AA85" s="23" t="s">
        <v>896</v>
      </c>
      <c r="AB85" s="23" t="s">
        <v>897</v>
      </c>
      <c r="AC85" s="153" t="str">
        <f>IF(Admissions!$C$118&lt;&gt;"",Admissions!$C$107,IF(Admissions!$D$118&lt;&gt;"",Admissions!$D$107,IF(Admissions!$E$118&lt;&gt;"",Admissions!$E$107,IF(Admissions!$F$118&lt;&gt;"",Admissions!$F$107,""))))</f>
        <v>Considered</v>
      </c>
      <c r="AD85" s="153" t="s">
        <v>715</v>
      </c>
      <c r="AE85" s="153" t="s">
        <v>838</v>
      </c>
      <c r="AF85" s="153" t="s">
        <v>869</v>
      </c>
      <c r="AG85" s="153" t="s">
        <v>334</v>
      </c>
      <c r="AH85" s="153" t="s">
        <v>335</v>
      </c>
      <c r="AI85" s="153" t="s">
        <v>174</v>
      </c>
      <c r="AJ85" s="153" t="s">
        <v>174</v>
      </c>
      <c r="AK85" s="153" t="s">
        <v>174</v>
      </c>
      <c r="AL85" s="153" t="s">
        <v>175</v>
      </c>
    </row>
    <row r="86" spans="1:38" ht="12.75" customHeight="1">
      <c r="A86" s="71"/>
      <c r="B86" s="152" t="s">
        <v>818</v>
      </c>
      <c r="C86" s="62"/>
      <c r="D86" s="62"/>
      <c r="E86" s="23"/>
      <c r="F86" s="23"/>
      <c r="G86" s="23"/>
      <c r="H86" s="23"/>
      <c r="I86" s="23"/>
      <c r="J86" s="23"/>
      <c r="K86" s="23"/>
      <c r="L86" s="23"/>
      <c r="M86" s="23"/>
      <c r="N86" s="23"/>
      <c r="O86" s="23"/>
      <c r="P86" s="23"/>
      <c r="Q86" s="23"/>
      <c r="R86" s="23"/>
      <c r="S86" s="23"/>
      <c r="T86" s="23"/>
      <c r="U86" s="23"/>
      <c r="V86" s="23"/>
      <c r="W86" s="23"/>
      <c r="X86" s="23"/>
      <c r="Y86" s="23"/>
      <c r="Z86" s="23"/>
      <c r="AA86" s="23" t="s">
        <v>898</v>
      </c>
      <c r="AB86" s="23" t="s">
        <v>899</v>
      </c>
      <c r="AC86" s="153" t="str">
        <f>IF(Admissions!$C$119&lt;&gt;"",Admissions!$C$107,IF(Admissions!$D$119&lt;&gt;"",Admissions!$D$107,IF(Admissions!$E$119&lt;&gt;"",Admissions!$E$107,IF(Admissions!$F$119&lt;&gt;"",Admissions!$F$107,""))))</f>
        <v>Not Considered</v>
      </c>
      <c r="AD86" s="153" t="s">
        <v>715</v>
      </c>
      <c r="AE86" s="153" t="s">
        <v>838</v>
      </c>
      <c r="AF86" s="153" t="s">
        <v>869</v>
      </c>
      <c r="AG86" s="153" t="s">
        <v>334</v>
      </c>
      <c r="AH86" s="153" t="s">
        <v>335</v>
      </c>
      <c r="AI86" s="153" t="s">
        <v>174</v>
      </c>
      <c r="AJ86" s="153" t="s">
        <v>174</v>
      </c>
      <c r="AK86" s="153" t="s">
        <v>174</v>
      </c>
      <c r="AL86" s="153" t="s">
        <v>175</v>
      </c>
    </row>
    <row r="87" spans="1:38" ht="12.75" customHeight="1">
      <c r="A87" s="71"/>
      <c r="B87" s="65" t="s">
        <v>2560</v>
      </c>
      <c r="C87" s="56"/>
      <c r="D87" s="62"/>
      <c r="E87" s="23"/>
      <c r="F87" s="23"/>
      <c r="G87" s="23"/>
      <c r="H87" s="23"/>
      <c r="I87" s="23"/>
      <c r="J87" s="23"/>
      <c r="K87" s="23"/>
      <c r="L87" s="23"/>
      <c r="M87" s="23"/>
      <c r="N87" s="23"/>
      <c r="O87" s="23"/>
      <c r="P87" s="23"/>
      <c r="Q87" s="23"/>
      <c r="R87" s="23"/>
      <c r="S87" s="23"/>
      <c r="T87" s="23"/>
      <c r="U87" s="23"/>
      <c r="V87" s="23"/>
      <c r="W87" s="23"/>
      <c r="X87" s="23"/>
      <c r="Y87" s="23"/>
      <c r="Z87" s="23"/>
      <c r="AA87" s="23" t="s">
        <v>900</v>
      </c>
      <c r="AB87" s="23" t="s">
        <v>901</v>
      </c>
      <c r="AC87" s="153" t="str">
        <f>IF(Admissions!$B$122&lt;&gt;"",Admissions!$B$122,"")</f>
        <v/>
      </c>
      <c r="AD87" s="153" t="s">
        <v>715</v>
      </c>
      <c r="AE87" s="153" t="s">
        <v>838</v>
      </c>
      <c r="AF87" s="153" t="s">
        <v>902</v>
      </c>
      <c r="AG87" s="153" t="s">
        <v>334</v>
      </c>
      <c r="AH87" s="153" t="s">
        <v>335</v>
      </c>
      <c r="AI87" s="153" t="s">
        <v>174</v>
      </c>
      <c r="AJ87" s="153" t="s">
        <v>174</v>
      </c>
      <c r="AK87" s="153" t="s">
        <v>174</v>
      </c>
      <c r="AL87" s="153" t="s">
        <v>175</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t="s">
        <v>903</v>
      </c>
      <c r="AB88" s="23" t="s">
        <v>904</v>
      </c>
      <c r="AC88" s="153" t="str">
        <f>IF(Admissions!$E$127&lt;&gt;"",Admissions!$E$127,"")</f>
        <v xml:space="preserve">Yes  </v>
      </c>
      <c r="AD88" s="153" t="s">
        <v>715</v>
      </c>
      <c r="AE88" s="153" t="s">
        <v>905</v>
      </c>
      <c r="AF88" s="153" t="s">
        <v>906</v>
      </c>
      <c r="AG88" s="153" t="s">
        <v>334</v>
      </c>
      <c r="AH88" s="153" t="s">
        <v>335</v>
      </c>
      <c r="AI88" s="153" t="s">
        <v>174</v>
      </c>
      <c r="AJ88" s="153" t="s">
        <v>174</v>
      </c>
      <c r="AK88" s="153" t="s">
        <v>174</v>
      </c>
      <c r="AL88" s="153" t="s">
        <v>204</v>
      </c>
    </row>
    <row r="89" spans="1:38" ht="12.75" customHeight="1">
      <c r="B89" s="155" t="s">
        <v>918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t="s">
        <v>907</v>
      </c>
      <c r="AB89" s="23" t="s">
        <v>908</v>
      </c>
      <c r="AC89" s="153" t="str">
        <f>IF(Admissions!$C$131&lt;&gt;"",Admissions!$C$130,IF(Admissions!$D$131&lt;&gt;"",Admissions!$D$130,IF(Admissions!$E$131&lt;&gt;"",Admissions!$E$130,IF(Admissions!$F$131&lt;&gt;"",Admissions!$F$130,IF(Admissions!$G$131&lt;&gt;"",Admissions!$G$130,"")))))</f>
        <v>Not required for admission, but considered if submitted</v>
      </c>
      <c r="AD89" s="153" t="s">
        <v>715</v>
      </c>
      <c r="AE89" s="153" t="s">
        <v>905</v>
      </c>
      <c r="AF89" s="153" t="s">
        <v>906</v>
      </c>
      <c r="AG89" s="153" t="s">
        <v>334</v>
      </c>
      <c r="AH89" s="153" t="s">
        <v>335</v>
      </c>
      <c r="AI89" s="153" t="s">
        <v>174</v>
      </c>
      <c r="AJ89" s="153" t="s">
        <v>174</v>
      </c>
      <c r="AK89" s="153" t="s">
        <v>174</v>
      </c>
      <c r="AL89" s="153" t="s">
        <v>175</v>
      </c>
    </row>
    <row r="90" spans="1:38" ht="54.6" customHeight="1">
      <c r="A90" s="71" t="s">
        <v>922</v>
      </c>
      <c r="B90" s="415" t="s">
        <v>923</v>
      </c>
      <c r="C90" s="390"/>
      <c r="D90" s="390"/>
      <c r="E90" s="390"/>
      <c r="F90" s="390"/>
      <c r="G90" s="23"/>
      <c r="H90" s="23"/>
      <c r="I90" s="23"/>
      <c r="J90" s="23"/>
      <c r="K90" s="23"/>
      <c r="L90" s="23"/>
      <c r="M90" s="23"/>
      <c r="N90" s="23"/>
      <c r="O90" s="23"/>
      <c r="P90" s="23"/>
      <c r="Q90" s="23"/>
      <c r="R90" s="23"/>
      <c r="S90" s="23"/>
      <c r="T90" s="23"/>
      <c r="U90" s="23"/>
      <c r="V90" s="23"/>
      <c r="W90" s="23"/>
      <c r="X90" s="23"/>
      <c r="Y90" s="23"/>
      <c r="Z90" s="23"/>
      <c r="AA90" s="23" t="s">
        <v>909</v>
      </c>
      <c r="AB90" s="23" t="s">
        <v>910</v>
      </c>
      <c r="AC90" s="153" t="str">
        <f>IF(Admissions!$C$132&lt;&gt;"",Admissions!$C$130,IF(Admissions!$D$132&lt;&gt;"",Admissions!$D$130,IF(Admissions!$E$132&lt;&gt;"",Admissions!$E$130,IF(Admissions!$F$132&lt;&gt;"",Admissions!$F$130,IF(Admissions!$G$132&lt;&gt;"",Admissions!$G$130,"")))))</f>
        <v/>
      </c>
      <c r="AD90" s="153" t="s">
        <v>715</v>
      </c>
      <c r="AE90" s="153" t="s">
        <v>905</v>
      </c>
      <c r="AF90" s="153" t="s">
        <v>906</v>
      </c>
      <c r="AG90" s="153" t="s">
        <v>334</v>
      </c>
      <c r="AH90" s="153" t="s">
        <v>335</v>
      </c>
      <c r="AI90" s="153" t="s">
        <v>174</v>
      </c>
      <c r="AJ90" s="153" t="s">
        <v>174</v>
      </c>
      <c r="AK90" s="153" t="s">
        <v>174</v>
      </c>
      <c r="AL90" s="153" t="s">
        <v>175</v>
      </c>
    </row>
    <row r="91" spans="1:38" ht="12.75">
      <c r="A91" s="66"/>
      <c r="B91" s="416" t="s">
        <v>837</v>
      </c>
      <c r="C91" s="390"/>
      <c r="D91" s="390"/>
      <c r="E91" s="45"/>
      <c r="F91" s="59"/>
      <c r="G91" s="23"/>
      <c r="H91" s="23"/>
      <c r="I91" s="23"/>
      <c r="J91" s="23"/>
      <c r="K91" s="23"/>
      <c r="L91" s="23"/>
      <c r="M91" s="23"/>
      <c r="N91" s="23"/>
      <c r="O91" s="23"/>
      <c r="P91" s="23"/>
      <c r="Q91" s="23"/>
      <c r="R91" s="23"/>
      <c r="S91" s="23"/>
      <c r="T91" s="23"/>
      <c r="U91" s="23"/>
      <c r="V91" s="23"/>
      <c r="W91" s="23"/>
      <c r="X91" s="23"/>
      <c r="Y91" s="23"/>
      <c r="Z91" s="23"/>
      <c r="AA91" s="23" t="s">
        <v>911</v>
      </c>
      <c r="AB91" s="23" t="s">
        <v>912</v>
      </c>
      <c r="AC91" s="153" t="str">
        <f>IF(Admissions!$C$133&lt;&gt;"",Admissions!$C$130,IF(Admissions!$D$133&lt;&gt;"",Admissions!$D$130,IF(Admissions!$E$133&lt;&gt;"",Admissions!$E$130,IF(Admissions!$F$133&lt;&gt;"",Admissions!$F$130,IF(Admissions!$G$133&lt;&gt;"",Admissions!$G$130,"")))))</f>
        <v/>
      </c>
      <c r="AD91" s="153" t="s">
        <v>715</v>
      </c>
      <c r="AE91" s="153" t="s">
        <v>905</v>
      </c>
      <c r="AF91" s="153" t="s">
        <v>906</v>
      </c>
      <c r="AG91" s="153" t="s">
        <v>334</v>
      </c>
      <c r="AH91" s="153" t="s">
        <v>335</v>
      </c>
      <c r="AI91" s="153" t="s">
        <v>174</v>
      </c>
      <c r="AJ91" s="153" t="s">
        <v>174</v>
      </c>
      <c r="AK91" s="153" t="s">
        <v>174</v>
      </c>
      <c r="AL91" s="153" t="s">
        <v>175</v>
      </c>
    </row>
    <row r="92" spans="1:38" ht="12.75">
      <c r="A92" s="59"/>
      <c r="B92" s="168"/>
      <c r="E92" s="45"/>
      <c r="F92" s="59"/>
      <c r="G92" s="23"/>
      <c r="H92" s="23"/>
      <c r="I92" s="23"/>
      <c r="J92" s="23"/>
      <c r="K92" s="23"/>
      <c r="L92" s="23"/>
      <c r="M92" s="23"/>
      <c r="N92" s="23"/>
      <c r="O92" s="23"/>
      <c r="P92" s="23"/>
      <c r="Q92" s="23"/>
      <c r="R92" s="23"/>
      <c r="S92" s="23"/>
      <c r="T92" s="23"/>
      <c r="U92" s="23"/>
      <c r="V92" s="23"/>
      <c r="W92" s="23"/>
      <c r="X92" s="23"/>
      <c r="Y92" s="23"/>
      <c r="Z92" s="23"/>
      <c r="AA92" s="23" t="s">
        <v>913</v>
      </c>
      <c r="AB92" s="23" t="s">
        <v>914</v>
      </c>
      <c r="AC92" s="153" t="str">
        <f>IF(Admissions!$F$139&lt;&gt;"",Admissions!$F$139,"")</f>
        <v>No</v>
      </c>
      <c r="AD92" s="153" t="s">
        <v>715</v>
      </c>
      <c r="AE92" s="153" t="s">
        <v>905</v>
      </c>
      <c r="AF92" s="153" t="s">
        <v>906</v>
      </c>
      <c r="AG92" s="153" t="s">
        <v>334</v>
      </c>
      <c r="AH92" s="153" t="s">
        <v>335</v>
      </c>
      <c r="AI92" s="153" t="s">
        <v>174</v>
      </c>
      <c r="AJ92" s="153" t="s">
        <v>174</v>
      </c>
      <c r="AK92" s="153" t="s">
        <v>174</v>
      </c>
      <c r="AL92" s="153" t="s">
        <v>204</v>
      </c>
    </row>
    <row r="93" spans="1:38" ht="12.75">
      <c r="A93" s="59"/>
      <c r="B93" s="380" t="s">
        <v>842</v>
      </c>
      <c r="C93" s="390"/>
      <c r="D93" s="390"/>
      <c r="E93" s="45"/>
      <c r="F93" s="59"/>
      <c r="G93" s="23"/>
      <c r="H93" s="23"/>
      <c r="I93" s="23"/>
      <c r="J93" s="23"/>
      <c r="K93" s="23"/>
      <c r="L93" s="23"/>
      <c r="M93" s="23"/>
      <c r="N93" s="23"/>
      <c r="O93" s="23"/>
      <c r="P93" s="23"/>
      <c r="Q93" s="23"/>
      <c r="R93" s="23"/>
      <c r="S93" s="23"/>
      <c r="T93" s="23"/>
      <c r="U93" s="23"/>
      <c r="V93" s="23"/>
      <c r="W93" s="23"/>
      <c r="X93" s="23"/>
      <c r="Y93" s="23"/>
      <c r="Z93" s="23"/>
      <c r="AA93" s="23" t="s">
        <v>915</v>
      </c>
      <c r="AB93" s="23" t="s">
        <v>916</v>
      </c>
      <c r="AC93" s="153">
        <f>IF(Admissions!$F$144&lt;&gt;"",MONTH(Admissions!$F$144),"")</f>
        <v>6</v>
      </c>
      <c r="AD93" s="153" t="s">
        <v>715</v>
      </c>
      <c r="AE93" s="153" t="s">
        <v>905</v>
      </c>
      <c r="AF93" s="153" t="s">
        <v>906</v>
      </c>
      <c r="AG93" s="153" t="s">
        <v>334</v>
      </c>
      <c r="AH93" s="153" t="s">
        <v>335</v>
      </c>
      <c r="AI93" s="153" t="s">
        <v>174</v>
      </c>
      <c r="AJ93" s="153" t="s">
        <v>174</v>
      </c>
      <c r="AK93" s="153" t="s">
        <v>174</v>
      </c>
      <c r="AL93" s="153" t="s">
        <v>917</v>
      </c>
    </row>
    <row r="94" spans="1:38" ht="12.75">
      <c r="A94" s="66"/>
      <c r="B94" s="380" t="s">
        <v>930</v>
      </c>
      <c r="C94" s="390"/>
      <c r="D94" s="390"/>
      <c r="E94" s="45"/>
      <c r="F94" s="59"/>
      <c r="G94" s="23"/>
      <c r="H94" s="23"/>
      <c r="I94" s="23"/>
      <c r="J94" s="23"/>
      <c r="K94" s="23"/>
      <c r="L94" s="23"/>
      <c r="M94" s="23"/>
      <c r="N94" s="23"/>
      <c r="O94" s="23"/>
      <c r="P94" s="23"/>
      <c r="Q94" s="23"/>
      <c r="R94" s="23"/>
      <c r="S94" s="23"/>
      <c r="T94" s="23"/>
      <c r="U94" s="23"/>
      <c r="V94" s="23"/>
      <c r="W94" s="23"/>
      <c r="X94" s="23"/>
      <c r="Y94" s="23"/>
      <c r="Z94" s="23"/>
      <c r="AA94" s="23" t="s">
        <v>919</v>
      </c>
      <c r="AB94" s="23" t="s">
        <v>920</v>
      </c>
      <c r="AC94" s="153">
        <f>IF(Admissions!$F$144&lt;&gt;"",DAY(Admissions!$F$144),"")</f>
        <v>1</v>
      </c>
      <c r="AD94" s="153" t="s">
        <v>715</v>
      </c>
      <c r="AE94" s="153" t="s">
        <v>905</v>
      </c>
      <c r="AF94" s="153" t="s">
        <v>906</v>
      </c>
      <c r="AG94" s="153" t="s">
        <v>334</v>
      </c>
      <c r="AH94" s="153" t="s">
        <v>335</v>
      </c>
      <c r="AI94" s="153" t="s">
        <v>174</v>
      </c>
      <c r="AJ94" s="153" t="s">
        <v>174</v>
      </c>
      <c r="AK94" s="153" t="s">
        <v>174</v>
      </c>
      <c r="AL94" s="153" t="s">
        <v>921</v>
      </c>
    </row>
    <row r="95" spans="1:38" ht="12.75" customHeight="1">
      <c r="A95" s="209"/>
      <c r="B95" s="380" t="s">
        <v>933</v>
      </c>
      <c r="C95" s="390"/>
      <c r="D95" s="390"/>
      <c r="E95" s="45"/>
      <c r="F95" s="59"/>
      <c r="G95" s="23"/>
      <c r="H95" s="23"/>
      <c r="I95" s="23"/>
      <c r="J95" s="23"/>
      <c r="K95" s="23"/>
      <c r="L95" s="23"/>
      <c r="M95" s="23"/>
      <c r="N95" s="23"/>
      <c r="O95" s="23"/>
      <c r="P95" s="23"/>
      <c r="Q95" s="23"/>
      <c r="R95" s="23"/>
      <c r="S95" s="23"/>
      <c r="T95" s="23"/>
      <c r="U95" s="23"/>
      <c r="V95" s="23"/>
      <c r="W95" s="23"/>
      <c r="X95" s="23"/>
      <c r="Y95" s="23"/>
      <c r="Z95" s="23"/>
      <c r="AA95" s="23" t="s">
        <v>924</v>
      </c>
      <c r="AB95" s="23" t="s">
        <v>925</v>
      </c>
      <c r="AC95" s="153" t="str">
        <f>IF(Admissions!$D$146&lt;&gt;"",Admissions!$D$146,"")</f>
        <v>We are test-optional. Applicants can determine whether their test score will or will not be used in their evaluation.</v>
      </c>
      <c r="AD95" s="153" t="s">
        <v>715</v>
      </c>
      <c r="AE95" s="153" t="s">
        <v>905</v>
      </c>
      <c r="AF95" s="153" t="s">
        <v>906</v>
      </c>
      <c r="AG95" s="153" t="s">
        <v>334</v>
      </c>
      <c r="AH95" s="153" t="s">
        <v>335</v>
      </c>
      <c r="AI95" s="153" t="s">
        <v>174</v>
      </c>
      <c r="AJ95" s="153" t="s">
        <v>174</v>
      </c>
      <c r="AK95" s="153" t="s">
        <v>174</v>
      </c>
      <c r="AL95" s="153" t="s">
        <v>175</v>
      </c>
    </row>
    <row r="96" spans="1:38" ht="44.25" customHeight="1">
      <c r="A96" s="210"/>
      <c r="B96" s="166" t="s">
        <v>2704</v>
      </c>
      <c r="C96" s="39"/>
      <c r="D96" s="39"/>
      <c r="E96" s="59"/>
      <c r="F96" s="59"/>
      <c r="G96" s="23"/>
      <c r="H96" s="23"/>
      <c r="I96" s="23"/>
      <c r="J96" s="23"/>
      <c r="K96" s="23"/>
      <c r="L96" s="23"/>
      <c r="M96" s="23"/>
      <c r="N96" s="23"/>
      <c r="O96" s="23"/>
      <c r="P96" s="23"/>
      <c r="Q96" s="23"/>
      <c r="R96" s="23"/>
      <c r="S96" s="23"/>
      <c r="T96" s="23"/>
      <c r="U96" s="23"/>
      <c r="V96" s="23"/>
      <c r="W96" s="23"/>
      <c r="X96" s="23"/>
      <c r="Y96" s="23"/>
      <c r="Z96" s="23"/>
      <c r="AA96" s="23" t="s">
        <v>926</v>
      </c>
      <c r="AB96" s="23" t="s">
        <v>927</v>
      </c>
      <c r="AC96" s="153" t="str">
        <f>IF(Admissions!$A$150&lt;&gt;"",Admissions!$A$150,"")</f>
        <v/>
      </c>
      <c r="AD96" s="153" t="s">
        <v>715</v>
      </c>
      <c r="AE96" s="153" t="s">
        <v>905</v>
      </c>
      <c r="AF96" s="153" t="s">
        <v>906</v>
      </c>
      <c r="AG96" s="153" t="s">
        <v>334</v>
      </c>
      <c r="AH96" s="153" t="s">
        <v>335</v>
      </c>
      <c r="AI96" s="153" t="s">
        <v>174</v>
      </c>
      <c r="AJ96" s="153" t="s">
        <v>174</v>
      </c>
      <c r="AK96" s="153" t="s">
        <v>174</v>
      </c>
      <c r="AL96" s="153" t="s">
        <v>283</v>
      </c>
    </row>
    <row r="97" spans="1:38" ht="12.75" customHeight="1">
      <c r="A97" s="38"/>
      <c r="B97" s="169"/>
      <c r="C97" s="170"/>
      <c r="D97" s="170"/>
      <c r="E97" s="170"/>
      <c r="F97" s="170"/>
      <c r="G97" s="23"/>
      <c r="H97" s="23"/>
      <c r="I97" s="23"/>
      <c r="J97" s="23"/>
      <c r="K97" s="23"/>
      <c r="L97" s="23"/>
      <c r="M97" s="23"/>
      <c r="N97" s="23"/>
      <c r="O97" s="23"/>
      <c r="P97" s="23"/>
      <c r="Q97" s="23"/>
      <c r="R97" s="23"/>
      <c r="S97" s="23"/>
      <c r="T97" s="23"/>
      <c r="U97" s="23"/>
      <c r="V97" s="23"/>
      <c r="W97" s="23"/>
      <c r="X97" s="23"/>
      <c r="Y97" s="23"/>
      <c r="Z97" s="23"/>
      <c r="AA97" s="23" t="s">
        <v>928</v>
      </c>
      <c r="AB97" s="23" t="s">
        <v>929</v>
      </c>
      <c r="AC97" s="153" t="str">
        <f>IF(Admissions!$A$151&lt;&gt;"",Admissions!$A$151,"")</f>
        <v/>
      </c>
      <c r="AD97" s="153" t="s">
        <v>715</v>
      </c>
      <c r="AE97" s="153" t="s">
        <v>905</v>
      </c>
      <c r="AF97" s="153" t="s">
        <v>906</v>
      </c>
      <c r="AG97" s="153" t="s">
        <v>334</v>
      </c>
      <c r="AH97" s="153" t="s">
        <v>335</v>
      </c>
      <c r="AI97" s="153" t="s">
        <v>174</v>
      </c>
      <c r="AJ97" s="153" t="s">
        <v>174</v>
      </c>
      <c r="AK97" s="153" t="s">
        <v>174</v>
      </c>
      <c r="AL97" s="153" t="s">
        <v>283</v>
      </c>
    </row>
    <row r="98" spans="1:38" ht="21"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t="s">
        <v>931</v>
      </c>
      <c r="AB98" s="23" t="s">
        <v>932</v>
      </c>
      <c r="AC98" s="153" t="str">
        <f>IF(Admissions!$A$152&lt;&gt;"",Admissions!$A$152,"")</f>
        <v/>
      </c>
      <c r="AD98" s="153" t="s">
        <v>715</v>
      </c>
      <c r="AE98" s="153" t="s">
        <v>905</v>
      </c>
      <c r="AF98" s="153" t="s">
        <v>906</v>
      </c>
      <c r="AG98" s="153" t="s">
        <v>334</v>
      </c>
      <c r="AH98" s="153" t="s">
        <v>335</v>
      </c>
      <c r="AI98" s="153" t="s">
        <v>174</v>
      </c>
      <c r="AJ98" s="153" t="s">
        <v>174</v>
      </c>
      <c r="AK98" s="153" t="s">
        <v>174</v>
      </c>
      <c r="AL98" s="153" t="s">
        <v>283</v>
      </c>
    </row>
    <row r="99" spans="1:38" ht="12.75" customHeight="1">
      <c r="A99" s="71" t="s">
        <v>942</v>
      </c>
      <c r="B99" s="417" t="s">
        <v>943</v>
      </c>
      <c r="C99" s="392"/>
      <c r="D99" s="392"/>
      <c r="E99" s="392"/>
      <c r="F99" s="392"/>
      <c r="G99" s="23"/>
      <c r="H99" s="23"/>
      <c r="I99" s="23"/>
      <c r="J99" s="23"/>
      <c r="K99" s="23"/>
      <c r="L99" s="23"/>
      <c r="M99" s="23"/>
      <c r="N99" s="23"/>
      <c r="O99" s="23"/>
      <c r="P99" s="23"/>
      <c r="Q99" s="23"/>
      <c r="R99" s="23"/>
      <c r="S99" s="23"/>
      <c r="T99" s="23"/>
      <c r="U99" s="23"/>
      <c r="V99" s="23"/>
      <c r="W99" s="23"/>
      <c r="X99" s="23"/>
      <c r="Y99" s="23"/>
      <c r="Z99" s="23"/>
      <c r="AA99" s="23" t="s">
        <v>934</v>
      </c>
      <c r="AB99" s="23" t="s">
        <v>935</v>
      </c>
      <c r="AC99" s="153" t="str">
        <f>IF(Admissions!$A$153&lt;&gt;"",Admissions!$A$153,"")</f>
        <v/>
      </c>
      <c r="AD99" s="153" t="s">
        <v>715</v>
      </c>
      <c r="AE99" s="153" t="s">
        <v>905</v>
      </c>
      <c r="AF99" s="153" t="s">
        <v>906</v>
      </c>
      <c r="AG99" s="153" t="s">
        <v>334</v>
      </c>
      <c r="AH99" s="153" t="s">
        <v>335</v>
      </c>
      <c r="AI99" s="153" t="s">
        <v>174</v>
      </c>
      <c r="AJ99" s="153" t="s">
        <v>174</v>
      </c>
      <c r="AK99" s="153" t="s">
        <v>174</v>
      </c>
      <c r="AL99" s="153" t="s">
        <v>283</v>
      </c>
    </row>
    <row r="100" spans="1:38" ht="12.75" customHeight="1">
      <c r="A100" s="71"/>
      <c r="B100" s="68" t="s">
        <v>948</v>
      </c>
      <c r="C100" s="53" t="s">
        <v>949</v>
      </c>
      <c r="D100" s="53" t="s">
        <v>950</v>
      </c>
      <c r="E100" s="53" t="s">
        <v>951</v>
      </c>
      <c r="F100" s="53" t="s">
        <v>952</v>
      </c>
      <c r="G100" s="23"/>
      <c r="H100" s="23"/>
      <c r="I100" s="23"/>
      <c r="J100" s="23"/>
      <c r="K100" s="23"/>
      <c r="L100" s="23"/>
      <c r="M100" s="23"/>
      <c r="N100" s="23"/>
      <c r="O100" s="23"/>
      <c r="P100" s="23"/>
      <c r="Q100" s="23"/>
      <c r="R100" s="23"/>
      <c r="S100" s="23"/>
      <c r="T100" s="23"/>
      <c r="U100" s="23"/>
      <c r="V100" s="23"/>
      <c r="W100" s="23"/>
      <c r="X100" s="23"/>
      <c r="Y100" s="23"/>
      <c r="Z100" s="23"/>
      <c r="AA100" s="23" t="s">
        <v>936</v>
      </c>
      <c r="AB100" s="23" t="s">
        <v>937</v>
      </c>
      <c r="AC100" s="153" t="str">
        <f>IF(Admissions!$A$154&lt;&gt;"",Admissions!$A$154,"")</f>
        <v/>
      </c>
      <c r="AD100" s="153" t="s">
        <v>715</v>
      </c>
      <c r="AE100" s="153" t="s">
        <v>905</v>
      </c>
      <c r="AF100" s="153" t="s">
        <v>906</v>
      </c>
      <c r="AG100" s="153" t="s">
        <v>334</v>
      </c>
      <c r="AH100" s="153" t="s">
        <v>335</v>
      </c>
      <c r="AI100" s="153" t="s">
        <v>174</v>
      </c>
      <c r="AJ100" s="153" t="s">
        <v>174</v>
      </c>
      <c r="AK100" s="153" t="s">
        <v>174</v>
      </c>
      <c r="AL100" s="153" t="s">
        <v>283</v>
      </c>
    </row>
    <row r="101" spans="1:38" ht="12.75" customHeight="1">
      <c r="A101" s="71"/>
      <c r="B101" s="171" t="s">
        <v>850</v>
      </c>
      <c r="C101" s="56"/>
      <c r="D101" s="56"/>
      <c r="E101" s="56" t="s">
        <v>2689</v>
      </c>
      <c r="F101" s="56"/>
      <c r="G101" s="23"/>
      <c r="H101" s="23"/>
      <c r="I101" s="23"/>
      <c r="J101" s="23"/>
      <c r="K101" s="23"/>
      <c r="L101" s="23"/>
      <c r="M101" s="23"/>
      <c r="N101" s="23"/>
      <c r="O101" s="23"/>
      <c r="P101" s="23"/>
      <c r="Q101" s="23"/>
      <c r="R101" s="23"/>
      <c r="S101" s="23"/>
      <c r="T101" s="23"/>
      <c r="U101" s="23"/>
      <c r="V101" s="23"/>
      <c r="W101" s="23"/>
      <c r="X101" s="23"/>
      <c r="Y101" s="23"/>
      <c r="Z101" s="23"/>
      <c r="AA101" s="23" t="s">
        <v>938</v>
      </c>
      <c r="AB101" s="23" t="s">
        <v>939</v>
      </c>
      <c r="AC101" s="153" t="str">
        <f>IF(Admissions!$A$150&lt;&gt;"",Admissions!$A$150,"")</f>
        <v/>
      </c>
      <c r="AD101" s="153" t="s">
        <v>715</v>
      </c>
      <c r="AE101" s="153" t="s">
        <v>905</v>
      </c>
      <c r="AF101" s="153" t="s">
        <v>906</v>
      </c>
      <c r="AG101" s="153" t="s">
        <v>334</v>
      </c>
      <c r="AH101" s="153" t="s">
        <v>335</v>
      </c>
      <c r="AI101" s="153" t="s">
        <v>174</v>
      </c>
      <c r="AJ101" s="153" t="s">
        <v>174</v>
      </c>
      <c r="AK101" s="153" t="s">
        <v>174</v>
      </c>
      <c r="AL101" s="153" t="s">
        <v>283</v>
      </c>
    </row>
    <row r="102" spans="1:38" ht="12.75" customHeight="1">
      <c r="A102" s="71"/>
      <c r="B102" s="31" t="s">
        <v>854</v>
      </c>
      <c r="C102" s="56"/>
      <c r="D102" s="56"/>
      <c r="E102" s="56" t="s">
        <v>2689</v>
      </c>
      <c r="F102" s="56"/>
      <c r="G102" s="23"/>
      <c r="H102" s="23"/>
      <c r="I102" s="23"/>
      <c r="J102" s="23"/>
      <c r="K102" s="23"/>
      <c r="L102" s="23"/>
      <c r="M102" s="23"/>
      <c r="N102" s="23"/>
      <c r="O102" s="23"/>
      <c r="P102" s="23"/>
      <c r="Q102" s="23"/>
      <c r="R102" s="23"/>
      <c r="S102" s="23"/>
      <c r="T102" s="23"/>
      <c r="U102" s="23"/>
      <c r="V102" s="23"/>
      <c r="W102" s="23"/>
      <c r="X102" s="23"/>
      <c r="Y102" s="23"/>
      <c r="Z102" s="23"/>
      <c r="AA102" s="23" t="s">
        <v>940</v>
      </c>
      <c r="AB102" s="23" t="s">
        <v>941</v>
      </c>
      <c r="AC102" s="153" t="str">
        <f>IF(Admissions!$C$155&lt;&gt;"",Admissions!$C$155,"")</f>
        <v>Texas Success Initiative (TSI) exam</v>
      </c>
      <c r="AD102" s="153" t="s">
        <v>715</v>
      </c>
      <c r="AE102" s="153" t="s">
        <v>905</v>
      </c>
      <c r="AF102" s="153" t="s">
        <v>906</v>
      </c>
      <c r="AG102" s="153" t="s">
        <v>334</v>
      </c>
      <c r="AH102" s="153" t="s">
        <v>335</v>
      </c>
      <c r="AI102" s="153" t="s">
        <v>174</v>
      </c>
      <c r="AJ102" s="153" t="s">
        <v>174</v>
      </c>
      <c r="AK102" s="153" t="s">
        <v>174</v>
      </c>
      <c r="AL102" s="153" t="s">
        <v>175</v>
      </c>
    </row>
    <row r="103" spans="1:38" ht="12.75" customHeight="1">
      <c r="A103" s="71"/>
      <c r="B103" s="152" t="s">
        <v>857</v>
      </c>
      <c r="C103" s="56"/>
      <c r="D103" s="56" t="s">
        <v>2689</v>
      </c>
      <c r="E103" s="56"/>
      <c r="F103" s="56"/>
      <c r="G103" s="23"/>
      <c r="H103" s="23"/>
      <c r="I103" s="23"/>
      <c r="J103" s="23"/>
      <c r="K103" s="23"/>
      <c r="L103" s="23"/>
      <c r="M103" s="23"/>
      <c r="N103" s="23"/>
      <c r="O103" s="23"/>
      <c r="P103" s="23"/>
      <c r="Q103" s="23"/>
      <c r="R103" s="23"/>
      <c r="S103" s="23"/>
      <c r="T103" s="23"/>
      <c r="U103" s="23"/>
      <c r="V103" s="23"/>
      <c r="W103" s="23"/>
      <c r="X103" s="23"/>
      <c r="Y103" s="23"/>
      <c r="Z103" s="23"/>
      <c r="AA103" s="23" t="s">
        <v>944</v>
      </c>
      <c r="AB103" s="23" t="s">
        <v>945</v>
      </c>
      <c r="AC103" s="153">
        <f>IF(Admissions!$C$171&lt;&gt;"",Admissions!$C$171,"")</f>
        <v>0.55000000000000004</v>
      </c>
      <c r="AD103" s="153" t="s">
        <v>715</v>
      </c>
      <c r="AE103" s="153" t="s">
        <v>946</v>
      </c>
      <c r="AF103" s="153" t="s">
        <v>947</v>
      </c>
      <c r="AG103" s="153" t="s">
        <v>334</v>
      </c>
      <c r="AH103" s="153" t="s">
        <v>335</v>
      </c>
      <c r="AI103" s="153" t="s">
        <v>174</v>
      </c>
      <c r="AJ103" s="153" t="s">
        <v>174</v>
      </c>
      <c r="AK103" s="153" t="s">
        <v>174</v>
      </c>
      <c r="AL103" s="153" t="s">
        <v>2642</v>
      </c>
    </row>
    <row r="104" spans="1:38" ht="12.75">
      <c r="A104" s="71"/>
      <c r="B104" s="31" t="s">
        <v>860</v>
      </c>
      <c r="C104" s="56"/>
      <c r="D104" s="56" t="s">
        <v>2689</v>
      </c>
      <c r="E104" s="56"/>
      <c r="F104" s="56"/>
      <c r="G104" s="23"/>
      <c r="H104" s="23"/>
      <c r="I104" s="23"/>
      <c r="J104" s="23"/>
      <c r="K104" s="23"/>
      <c r="L104" s="23"/>
      <c r="M104" s="23"/>
      <c r="N104" s="23"/>
      <c r="O104" s="23"/>
      <c r="P104" s="23"/>
      <c r="Q104" s="23"/>
      <c r="R104" s="23"/>
      <c r="S104" s="23"/>
      <c r="T104" s="23"/>
      <c r="U104" s="23"/>
      <c r="V104" s="23"/>
      <c r="W104" s="23"/>
      <c r="X104" s="23"/>
      <c r="Y104" s="23"/>
      <c r="Z104" s="23"/>
      <c r="AA104" s="23" t="s">
        <v>953</v>
      </c>
      <c r="AB104" s="23" t="s">
        <v>954</v>
      </c>
      <c r="AC104" s="153">
        <f>IF(Admissions!$C$172&lt;&gt;"",Admissions!$C$172,"")</f>
        <v>7.0000000000000007E-2</v>
      </c>
      <c r="AD104" s="153" t="s">
        <v>715</v>
      </c>
      <c r="AE104" s="153" t="s">
        <v>946</v>
      </c>
      <c r="AF104" s="153" t="s">
        <v>947</v>
      </c>
      <c r="AG104" s="153" t="s">
        <v>334</v>
      </c>
      <c r="AH104" s="153" t="s">
        <v>335</v>
      </c>
      <c r="AI104" s="153" t="s">
        <v>174</v>
      </c>
      <c r="AJ104" s="153" t="s">
        <v>174</v>
      </c>
      <c r="AK104" s="153" t="s">
        <v>174</v>
      </c>
      <c r="AL104" s="153" t="s">
        <v>2642</v>
      </c>
    </row>
    <row r="105" spans="1:38" ht="12.75" customHeight="1">
      <c r="A105" s="71"/>
      <c r="B105" s="31" t="s">
        <v>862</v>
      </c>
      <c r="C105" s="56"/>
      <c r="D105" s="56"/>
      <c r="E105" s="56" t="s">
        <v>2689</v>
      </c>
      <c r="F105" s="56"/>
      <c r="G105" s="23"/>
      <c r="H105" s="23"/>
      <c r="I105" s="23"/>
      <c r="J105" s="23"/>
      <c r="K105" s="23"/>
      <c r="L105" s="23"/>
      <c r="M105" s="23"/>
      <c r="N105" s="23"/>
      <c r="O105" s="23"/>
      <c r="P105" s="23"/>
      <c r="Q105" s="23"/>
      <c r="R105" s="23"/>
      <c r="S105" s="23"/>
      <c r="T105" s="23"/>
      <c r="U105" s="23"/>
      <c r="V105" s="23"/>
      <c r="W105" s="23"/>
      <c r="X105" s="23"/>
      <c r="Y105" s="23"/>
      <c r="Z105" s="23"/>
      <c r="AA105" s="23" t="s">
        <v>955</v>
      </c>
      <c r="AB105" s="23" t="s">
        <v>956</v>
      </c>
      <c r="AC105" s="153">
        <f>IF(Admissions!$D$171&lt;&gt;"",Admissions!$D$171,"")</f>
        <v>3691</v>
      </c>
      <c r="AD105" s="153" t="s">
        <v>715</v>
      </c>
      <c r="AE105" s="153" t="s">
        <v>946</v>
      </c>
      <c r="AF105" s="153" t="s">
        <v>947</v>
      </c>
      <c r="AG105" s="153" t="s">
        <v>334</v>
      </c>
      <c r="AH105" s="153" t="s">
        <v>335</v>
      </c>
      <c r="AI105" s="153" t="s">
        <v>174</v>
      </c>
      <c r="AJ105" s="153" t="s">
        <v>174</v>
      </c>
      <c r="AK105" s="153" t="s">
        <v>174</v>
      </c>
      <c r="AL105" s="153" t="s">
        <v>338</v>
      </c>
    </row>
    <row r="106" spans="1:38" ht="12.75" customHeight="1">
      <c r="A106" s="71"/>
      <c r="B106" s="31" t="s">
        <v>865</v>
      </c>
      <c r="C106" s="56"/>
      <c r="D106" s="56"/>
      <c r="E106" s="56"/>
      <c r="F106" s="56" t="s">
        <v>2689</v>
      </c>
      <c r="G106" s="23"/>
      <c r="H106" s="23"/>
      <c r="I106" s="23"/>
      <c r="J106" s="23"/>
      <c r="K106" s="23"/>
      <c r="L106" s="23"/>
      <c r="M106" s="23"/>
      <c r="N106" s="23"/>
      <c r="O106" s="23"/>
      <c r="P106" s="23"/>
      <c r="Q106" s="23"/>
      <c r="R106" s="23"/>
      <c r="S106" s="23"/>
      <c r="T106" s="23"/>
      <c r="U106" s="23"/>
      <c r="V106" s="23"/>
      <c r="W106" s="23"/>
      <c r="X106" s="23"/>
      <c r="Y106" s="23"/>
      <c r="Z106" s="23"/>
      <c r="AA106" s="23" t="s">
        <v>957</v>
      </c>
      <c r="AB106" s="23" t="s">
        <v>958</v>
      </c>
      <c r="AC106" s="153">
        <f>IF(Admissions!$D$172&lt;&gt;"",Admissions!$D$172,"")</f>
        <v>471</v>
      </c>
      <c r="AD106" s="153" t="s">
        <v>715</v>
      </c>
      <c r="AE106" s="153" t="s">
        <v>946</v>
      </c>
      <c r="AF106" s="153" t="s">
        <v>947</v>
      </c>
      <c r="AG106" s="153" t="s">
        <v>334</v>
      </c>
      <c r="AH106" s="153" t="s">
        <v>335</v>
      </c>
      <c r="AI106" s="153" t="s">
        <v>174</v>
      </c>
      <c r="AJ106" s="153" t="s">
        <v>174</v>
      </c>
      <c r="AK106" s="153" t="s">
        <v>174</v>
      </c>
      <c r="AL106" s="153" t="s">
        <v>338</v>
      </c>
    </row>
    <row r="107" spans="1:38" ht="12.75" customHeight="1">
      <c r="A107" s="71"/>
      <c r="B107" s="68" t="s">
        <v>967</v>
      </c>
      <c r="C107" s="53" t="s">
        <v>949</v>
      </c>
      <c r="D107" s="53" t="s">
        <v>950</v>
      </c>
      <c r="E107" s="53" t="s">
        <v>951</v>
      </c>
      <c r="F107" s="53" t="s">
        <v>952</v>
      </c>
      <c r="G107" s="23"/>
      <c r="H107" s="23"/>
      <c r="I107" s="23"/>
      <c r="J107" s="23"/>
      <c r="K107" s="23"/>
      <c r="L107" s="23"/>
      <c r="M107" s="23"/>
      <c r="N107" s="23"/>
      <c r="O107" s="23"/>
      <c r="P107" s="23"/>
      <c r="Q107" s="23"/>
      <c r="R107" s="23"/>
      <c r="S107" s="23"/>
      <c r="T107" s="23"/>
      <c r="U107" s="23"/>
      <c r="V107" s="23"/>
      <c r="W107" s="23"/>
      <c r="X107" s="23"/>
      <c r="Y107" s="23"/>
      <c r="Z107" s="23"/>
      <c r="AA107" s="23" t="s">
        <v>959</v>
      </c>
      <c r="AB107" s="23" t="s">
        <v>960</v>
      </c>
      <c r="AC107" s="153">
        <f>IF(Admissions!$C$179&lt;&gt;"",Admissions!$C$179,"")</f>
        <v>1140</v>
      </c>
      <c r="AD107" s="153" t="s">
        <v>715</v>
      </c>
      <c r="AE107" s="153" t="s">
        <v>946</v>
      </c>
      <c r="AF107" s="153" t="s">
        <v>947</v>
      </c>
      <c r="AG107" s="153" t="s">
        <v>334</v>
      </c>
      <c r="AH107" s="153" t="s">
        <v>335</v>
      </c>
      <c r="AI107" s="153" t="s">
        <v>174</v>
      </c>
      <c r="AJ107" s="153" t="s">
        <v>174</v>
      </c>
      <c r="AK107" s="153" t="s">
        <v>174</v>
      </c>
      <c r="AL107" s="153" t="s">
        <v>2642</v>
      </c>
    </row>
    <row r="108" spans="1:38" ht="12.75" customHeight="1">
      <c r="A108" s="71"/>
      <c r="B108" s="31" t="s">
        <v>868</v>
      </c>
      <c r="C108" s="56"/>
      <c r="D108" s="56"/>
      <c r="E108" s="56"/>
      <c r="F108" s="56" t="s">
        <v>2689</v>
      </c>
      <c r="G108" s="23"/>
      <c r="H108" s="23"/>
      <c r="I108" s="23"/>
      <c r="J108" s="23"/>
      <c r="K108" s="23"/>
      <c r="L108" s="23"/>
      <c r="M108" s="23"/>
      <c r="N108" s="23"/>
      <c r="O108" s="23"/>
      <c r="P108" s="23"/>
      <c r="Q108" s="23"/>
      <c r="R108" s="23"/>
      <c r="S108" s="23"/>
      <c r="T108" s="23"/>
      <c r="U108" s="23"/>
      <c r="V108" s="23"/>
      <c r="W108" s="23"/>
      <c r="X108" s="23"/>
      <c r="Y108" s="23"/>
      <c r="Z108" s="23"/>
      <c r="AA108" s="23" t="s">
        <v>961</v>
      </c>
      <c r="AB108" s="23" t="s">
        <v>962</v>
      </c>
      <c r="AC108" s="153">
        <f>IF(Admissions!$D$179&lt;&gt;"",Admissions!$D$179,"")</f>
        <v>1220</v>
      </c>
      <c r="AD108" s="153" t="s">
        <v>715</v>
      </c>
      <c r="AE108" s="153" t="s">
        <v>946</v>
      </c>
      <c r="AF108" s="153" t="s">
        <v>947</v>
      </c>
      <c r="AG108" s="153" t="s">
        <v>334</v>
      </c>
      <c r="AH108" s="153" t="s">
        <v>335</v>
      </c>
      <c r="AI108" s="153" t="s">
        <v>174</v>
      </c>
      <c r="AJ108" s="153" t="s">
        <v>174</v>
      </c>
      <c r="AK108" s="153" t="s">
        <v>174</v>
      </c>
      <c r="AL108" s="153" t="s">
        <v>2642</v>
      </c>
    </row>
    <row r="109" spans="1:38" ht="12.75" customHeight="1">
      <c r="A109" s="71"/>
      <c r="B109" s="31" t="s">
        <v>872</v>
      </c>
      <c r="C109" s="56"/>
      <c r="D109" s="56"/>
      <c r="E109" s="56" t="s">
        <v>2689</v>
      </c>
      <c r="F109" s="56"/>
      <c r="G109" s="23"/>
      <c r="H109" s="23"/>
      <c r="I109" s="23"/>
      <c r="J109" s="23"/>
      <c r="K109" s="23"/>
      <c r="L109" s="23"/>
      <c r="M109" s="23"/>
      <c r="N109" s="23"/>
      <c r="O109" s="23"/>
      <c r="P109" s="23"/>
      <c r="Q109" s="23"/>
      <c r="R109" s="23"/>
      <c r="S109" s="23"/>
      <c r="T109" s="23"/>
      <c r="U109" s="23"/>
      <c r="V109" s="23"/>
      <c r="W109" s="23"/>
      <c r="X109" s="23"/>
      <c r="Y109" s="23"/>
      <c r="Z109" s="23"/>
      <c r="AA109" s="23" t="s">
        <v>963</v>
      </c>
      <c r="AB109" s="23" t="s">
        <v>964</v>
      </c>
      <c r="AC109" s="153">
        <f>IF(Admissions!$E$179&lt;&gt;"",Admissions!$E$179,"")</f>
        <v>1310</v>
      </c>
      <c r="AD109" s="153" t="s">
        <v>715</v>
      </c>
      <c r="AE109" s="153" t="s">
        <v>946</v>
      </c>
      <c r="AF109" s="153" t="s">
        <v>947</v>
      </c>
      <c r="AG109" s="153" t="s">
        <v>334</v>
      </c>
      <c r="AH109" s="153" t="s">
        <v>335</v>
      </c>
      <c r="AI109" s="153" t="s">
        <v>174</v>
      </c>
      <c r="AJ109" s="153" t="s">
        <v>174</v>
      </c>
      <c r="AK109" s="153" t="s">
        <v>174</v>
      </c>
      <c r="AL109" s="153" t="s">
        <v>2642</v>
      </c>
    </row>
    <row r="110" spans="1:38" ht="12.75" customHeight="1">
      <c r="A110" s="71"/>
      <c r="B110" s="31" t="s">
        <v>875</v>
      </c>
      <c r="C110" s="56"/>
      <c r="D110" s="56"/>
      <c r="E110" s="56" t="s">
        <v>2689</v>
      </c>
      <c r="F110" s="56"/>
      <c r="G110" s="23"/>
      <c r="H110" s="23"/>
      <c r="I110" s="23"/>
      <c r="J110" s="23"/>
      <c r="K110" s="23"/>
      <c r="L110" s="23"/>
      <c r="M110" s="23"/>
      <c r="N110" s="23"/>
      <c r="O110" s="23"/>
      <c r="P110" s="23"/>
      <c r="Q110" s="23"/>
      <c r="R110" s="23"/>
      <c r="S110" s="23"/>
      <c r="T110" s="23"/>
      <c r="U110" s="23"/>
      <c r="V110" s="23"/>
      <c r="W110" s="23"/>
      <c r="X110" s="23"/>
      <c r="Y110" s="23"/>
      <c r="Z110" s="23"/>
      <c r="AA110" s="23" t="s">
        <v>965</v>
      </c>
      <c r="AB110" s="23" t="s">
        <v>966</v>
      </c>
      <c r="AC110" s="153">
        <f>IF(Admissions!$C$180&lt;&gt;"",Admissions!$C$180,"")</f>
        <v>570</v>
      </c>
      <c r="AD110" s="153" t="s">
        <v>715</v>
      </c>
      <c r="AE110" s="153" t="s">
        <v>946</v>
      </c>
      <c r="AF110" s="153" t="s">
        <v>947</v>
      </c>
      <c r="AG110" s="153" t="s">
        <v>334</v>
      </c>
      <c r="AH110" s="153" t="s">
        <v>335</v>
      </c>
      <c r="AI110" s="153" t="s">
        <v>174</v>
      </c>
      <c r="AJ110" s="153" t="s">
        <v>174</v>
      </c>
      <c r="AK110" s="153" t="s">
        <v>174</v>
      </c>
      <c r="AL110" s="153" t="s">
        <v>2642</v>
      </c>
    </row>
    <row r="111" spans="1:38" ht="12.75" customHeight="1">
      <c r="A111" s="71"/>
      <c r="B111" s="31" t="s">
        <v>877</v>
      </c>
      <c r="C111" s="56"/>
      <c r="D111" s="56"/>
      <c r="E111" s="56"/>
      <c r="F111" s="56" t="s">
        <v>2689</v>
      </c>
      <c r="G111" s="23"/>
      <c r="H111" s="23"/>
      <c r="I111" s="23"/>
      <c r="J111" s="23"/>
      <c r="K111" s="23"/>
      <c r="L111" s="23"/>
      <c r="M111" s="23"/>
      <c r="N111" s="23"/>
      <c r="O111" s="23"/>
      <c r="P111" s="23"/>
      <c r="Q111" s="23"/>
      <c r="R111" s="23"/>
      <c r="S111" s="23"/>
      <c r="T111" s="23"/>
      <c r="U111" s="23"/>
      <c r="V111" s="23"/>
      <c r="W111" s="23"/>
      <c r="X111" s="23"/>
      <c r="Y111" s="23"/>
      <c r="Z111" s="23"/>
      <c r="AA111" s="23" t="s">
        <v>968</v>
      </c>
      <c r="AB111" s="23" t="s">
        <v>969</v>
      </c>
      <c r="AC111" s="153">
        <f>IF(Admissions!$D$180&lt;&gt;"",Admissions!$D$180,"")</f>
        <v>610</v>
      </c>
      <c r="AD111" s="153" t="s">
        <v>715</v>
      </c>
      <c r="AE111" s="153" t="s">
        <v>946</v>
      </c>
      <c r="AF111" s="153" t="s">
        <v>947</v>
      </c>
      <c r="AG111" s="153" t="s">
        <v>334</v>
      </c>
      <c r="AH111" s="153" t="s">
        <v>335</v>
      </c>
      <c r="AI111" s="153" t="s">
        <v>174</v>
      </c>
      <c r="AJ111" s="153" t="s">
        <v>174</v>
      </c>
      <c r="AK111" s="153" t="s">
        <v>174</v>
      </c>
      <c r="AL111" s="153" t="s">
        <v>2642</v>
      </c>
    </row>
    <row r="112" spans="1:38" ht="12.75" customHeight="1">
      <c r="A112" s="71"/>
      <c r="B112" s="31" t="s">
        <v>881</v>
      </c>
      <c r="C112" s="56"/>
      <c r="D112" s="56"/>
      <c r="E112" s="56"/>
      <c r="F112" s="56" t="s">
        <v>2689</v>
      </c>
      <c r="G112" s="23"/>
      <c r="H112" s="23"/>
      <c r="I112" s="23"/>
      <c r="J112" s="23"/>
      <c r="K112" s="23"/>
      <c r="L112" s="23"/>
      <c r="M112" s="23"/>
      <c r="N112" s="23"/>
      <c r="O112" s="23"/>
      <c r="P112" s="23"/>
      <c r="Q112" s="23"/>
      <c r="R112" s="23"/>
      <c r="S112" s="23"/>
      <c r="T112" s="23"/>
      <c r="U112" s="23"/>
      <c r="V112" s="23"/>
      <c r="W112" s="23"/>
      <c r="X112" s="23"/>
      <c r="Y112" s="23"/>
      <c r="Z112" s="23"/>
      <c r="AA112" s="23" t="s">
        <v>970</v>
      </c>
      <c r="AB112" s="23" t="s">
        <v>971</v>
      </c>
      <c r="AC112" s="153">
        <f>IF(Admissions!$E$180&lt;&gt;"",Admissions!$E$180,"")</f>
        <v>660</v>
      </c>
      <c r="AD112" s="153" t="s">
        <v>715</v>
      </c>
      <c r="AE112" s="153" t="s">
        <v>946</v>
      </c>
      <c r="AF112" s="153" t="s">
        <v>947</v>
      </c>
      <c r="AG112" s="153" t="s">
        <v>334</v>
      </c>
      <c r="AH112" s="153" t="s">
        <v>335</v>
      </c>
      <c r="AI112" s="153" t="s">
        <v>174</v>
      </c>
      <c r="AJ112" s="153" t="s">
        <v>174</v>
      </c>
      <c r="AK112" s="153" t="s">
        <v>174</v>
      </c>
      <c r="AL112" s="153" t="s">
        <v>2642</v>
      </c>
    </row>
    <row r="113" spans="1:38" ht="12.75" customHeight="1">
      <c r="A113" s="71"/>
      <c r="B113" s="31" t="s">
        <v>886</v>
      </c>
      <c r="C113" s="56"/>
      <c r="D113" s="56"/>
      <c r="E113" s="56"/>
      <c r="F113" s="56" t="s">
        <v>2689</v>
      </c>
      <c r="G113" s="23"/>
      <c r="H113" s="23"/>
      <c r="I113" s="23"/>
      <c r="J113" s="23"/>
      <c r="K113" s="23"/>
      <c r="L113" s="23"/>
      <c r="M113" s="23"/>
      <c r="N113" s="23"/>
      <c r="O113" s="23"/>
      <c r="P113" s="23"/>
      <c r="Q113" s="23"/>
      <c r="R113" s="23"/>
      <c r="S113" s="23"/>
      <c r="T113" s="23"/>
      <c r="U113" s="23"/>
      <c r="V113" s="23"/>
      <c r="W113" s="23"/>
      <c r="X113" s="23"/>
      <c r="Y113" s="23"/>
      <c r="Z113" s="23"/>
      <c r="AA113" s="23" t="s">
        <v>972</v>
      </c>
      <c r="AB113" s="23" t="s">
        <v>973</v>
      </c>
      <c r="AC113" s="153">
        <f>IF(Admissions!$C$181&lt;&gt;"",Admissions!$C$181,"")</f>
        <v>560</v>
      </c>
      <c r="AD113" s="153" t="s">
        <v>715</v>
      </c>
      <c r="AE113" s="153" t="s">
        <v>946</v>
      </c>
      <c r="AF113" s="153" t="s">
        <v>947</v>
      </c>
      <c r="AG113" s="153" t="s">
        <v>334</v>
      </c>
      <c r="AH113" s="153" t="s">
        <v>335</v>
      </c>
      <c r="AI113" s="153" t="s">
        <v>174</v>
      </c>
      <c r="AJ113" s="153" t="s">
        <v>174</v>
      </c>
      <c r="AK113" s="153" t="s">
        <v>174</v>
      </c>
      <c r="AL113" s="153" t="s">
        <v>2642</v>
      </c>
    </row>
    <row r="114" spans="1:38" ht="12.75" customHeight="1">
      <c r="A114" s="71"/>
      <c r="B114" s="31" t="s">
        <v>888</v>
      </c>
      <c r="C114" s="56"/>
      <c r="D114" s="56"/>
      <c r="E114" s="56"/>
      <c r="F114" s="56" t="s">
        <v>2689</v>
      </c>
      <c r="G114" s="23"/>
      <c r="H114" s="23"/>
      <c r="I114" s="23"/>
      <c r="J114" s="23"/>
      <c r="K114" s="23"/>
      <c r="L114" s="23"/>
      <c r="M114" s="23"/>
      <c r="N114" s="23"/>
      <c r="O114" s="23"/>
      <c r="P114" s="23"/>
      <c r="Q114" s="23"/>
      <c r="R114" s="23"/>
      <c r="S114" s="23"/>
      <c r="T114" s="23"/>
      <c r="U114" s="23"/>
      <c r="V114" s="23"/>
      <c r="W114" s="23"/>
      <c r="X114" s="23"/>
      <c r="Y114" s="23"/>
      <c r="Z114" s="23"/>
      <c r="AA114" s="23" t="s">
        <v>974</v>
      </c>
      <c r="AB114" s="23" t="s">
        <v>975</v>
      </c>
      <c r="AC114" s="153">
        <f>IF(Admissions!$D$181&lt;&gt;"",Admissions!$D$181,"")</f>
        <v>610</v>
      </c>
      <c r="AD114" s="153" t="s">
        <v>715</v>
      </c>
      <c r="AE114" s="153" t="s">
        <v>946</v>
      </c>
      <c r="AF114" s="153" t="s">
        <v>947</v>
      </c>
      <c r="AG114" s="153" t="s">
        <v>334</v>
      </c>
      <c r="AH114" s="153" t="s">
        <v>335</v>
      </c>
      <c r="AI114" s="153" t="s">
        <v>174</v>
      </c>
      <c r="AJ114" s="153" t="s">
        <v>174</v>
      </c>
      <c r="AK114" s="153" t="s">
        <v>174</v>
      </c>
      <c r="AL114" s="153" t="s">
        <v>2642</v>
      </c>
    </row>
    <row r="115" spans="1:38" ht="12.75" customHeight="1">
      <c r="A115" s="71"/>
      <c r="B115" s="31" t="s">
        <v>890</v>
      </c>
      <c r="C115" s="56"/>
      <c r="D115" s="56"/>
      <c r="E115" s="56"/>
      <c r="F115" s="56" t="s">
        <v>2689</v>
      </c>
      <c r="G115" s="23"/>
      <c r="H115" s="23"/>
      <c r="I115" s="23"/>
      <c r="J115" s="23"/>
      <c r="K115" s="23"/>
      <c r="L115" s="23"/>
      <c r="M115" s="23"/>
      <c r="N115" s="23"/>
      <c r="O115" s="23"/>
      <c r="P115" s="23"/>
      <c r="Q115" s="23"/>
      <c r="R115" s="23"/>
      <c r="S115" s="23"/>
      <c r="T115" s="23"/>
      <c r="U115" s="23"/>
      <c r="V115" s="23"/>
      <c r="W115" s="23"/>
      <c r="X115" s="23"/>
      <c r="Y115" s="23"/>
      <c r="Z115" s="23"/>
      <c r="AA115" s="23" t="s">
        <v>976</v>
      </c>
      <c r="AB115" s="23" t="s">
        <v>977</v>
      </c>
      <c r="AC115" s="153">
        <f>IF(Admissions!$E$181&lt;&gt;"",Admissions!$E$181,"")</f>
        <v>660</v>
      </c>
      <c r="AD115" s="153" t="s">
        <v>715</v>
      </c>
      <c r="AE115" s="153" t="s">
        <v>946</v>
      </c>
      <c r="AF115" s="153" t="s">
        <v>947</v>
      </c>
      <c r="AG115" s="153" t="s">
        <v>334</v>
      </c>
      <c r="AH115" s="153" t="s">
        <v>335</v>
      </c>
      <c r="AI115" s="153" t="s">
        <v>174</v>
      </c>
      <c r="AJ115" s="153" t="s">
        <v>174</v>
      </c>
      <c r="AK115" s="153" t="s">
        <v>174</v>
      </c>
      <c r="AL115" s="153" t="s">
        <v>2642</v>
      </c>
    </row>
    <row r="116" spans="1:38" ht="12.75" customHeight="1">
      <c r="A116" s="71"/>
      <c r="B116" s="30" t="s">
        <v>892</v>
      </c>
      <c r="C116" s="56"/>
      <c r="D116" s="56"/>
      <c r="E116" s="56"/>
      <c r="F116" s="56" t="s">
        <v>2689</v>
      </c>
      <c r="G116" s="23"/>
      <c r="H116" s="23"/>
      <c r="I116" s="23"/>
      <c r="J116" s="23"/>
      <c r="K116" s="23"/>
      <c r="L116" s="23"/>
      <c r="M116" s="23"/>
      <c r="N116" s="23"/>
      <c r="O116" s="23"/>
      <c r="P116" s="23"/>
      <c r="Q116" s="23"/>
      <c r="R116" s="23"/>
      <c r="S116" s="23"/>
      <c r="T116" s="23"/>
      <c r="U116" s="23"/>
      <c r="V116" s="23"/>
      <c r="W116" s="23"/>
      <c r="X116" s="23"/>
      <c r="Y116" s="23"/>
      <c r="Z116" s="23"/>
      <c r="AA116" s="23" t="s">
        <v>978</v>
      </c>
      <c r="AB116" s="23" t="s">
        <v>979</v>
      </c>
      <c r="AC116" s="153">
        <f>IF(Admissions!$C$182&lt;&gt;"",Admissions!$C$182,"")</f>
        <v>22</v>
      </c>
      <c r="AD116" s="153" t="s">
        <v>715</v>
      </c>
      <c r="AE116" s="153" t="s">
        <v>946</v>
      </c>
      <c r="AF116" s="153" t="s">
        <v>947</v>
      </c>
      <c r="AG116" s="153" t="s">
        <v>334</v>
      </c>
      <c r="AH116" s="153" t="s">
        <v>335</v>
      </c>
      <c r="AI116" s="153" t="s">
        <v>174</v>
      </c>
      <c r="AJ116" s="153" t="s">
        <v>174</v>
      </c>
      <c r="AK116" s="153" t="s">
        <v>174</v>
      </c>
      <c r="AL116" s="153" t="s">
        <v>2642</v>
      </c>
    </row>
    <row r="117" spans="1:38" ht="12.75" customHeight="1">
      <c r="A117" s="71"/>
      <c r="B117" s="31" t="s">
        <v>894</v>
      </c>
      <c r="C117" s="56"/>
      <c r="D117" s="56"/>
      <c r="E117" s="56" t="s">
        <v>2689</v>
      </c>
      <c r="F117" s="56"/>
      <c r="G117" s="23"/>
      <c r="H117" s="23"/>
      <c r="I117" s="23"/>
      <c r="J117" s="23"/>
      <c r="K117" s="23"/>
      <c r="L117" s="23"/>
      <c r="M117" s="23"/>
      <c r="N117" s="23"/>
      <c r="O117" s="23"/>
      <c r="P117" s="23"/>
      <c r="Q117" s="23"/>
      <c r="R117" s="23"/>
      <c r="S117" s="23"/>
      <c r="T117" s="23"/>
      <c r="U117" s="23"/>
      <c r="V117" s="23"/>
      <c r="W117" s="23"/>
      <c r="X117" s="23"/>
      <c r="Y117" s="23"/>
      <c r="Z117" s="23"/>
      <c r="AA117" s="23" t="s">
        <v>980</v>
      </c>
      <c r="AB117" s="23" t="s">
        <v>981</v>
      </c>
      <c r="AC117" s="153">
        <f>IF(Admissions!$D$182&lt;&gt;"",Admissions!$D$182,"")</f>
        <v>25</v>
      </c>
      <c r="AD117" s="153" t="s">
        <v>715</v>
      </c>
      <c r="AE117" s="153" t="s">
        <v>946</v>
      </c>
      <c r="AF117" s="153" t="s">
        <v>947</v>
      </c>
      <c r="AG117" s="153" t="s">
        <v>334</v>
      </c>
      <c r="AH117" s="153" t="s">
        <v>335</v>
      </c>
      <c r="AI117" s="153" t="s">
        <v>174</v>
      </c>
      <c r="AJ117" s="153" t="s">
        <v>174</v>
      </c>
      <c r="AK117" s="153" t="s">
        <v>174</v>
      </c>
      <c r="AL117" s="153" t="s">
        <v>2642</v>
      </c>
    </row>
    <row r="118" spans="1:38" ht="12.75" customHeight="1">
      <c r="A118" s="71"/>
      <c r="B118" s="31" t="s">
        <v>897</v>
      </c>
      <c r="C118" s="56"/>
      <c r="D118" s="56"/>
      <c r="E118" s="56" t="s">
        <v>2689</v>
      </c>
      <c r="F118" s="56"/>
      <c r="G118" s="23"/>
      <c r="H118" s="23"/>
      <c r="I118" s="23"/>
      <c r="J118" s="23"/>
      <c r="K118" s="23"/>
      <c r="L118" s="23"/>
      <c r="M118" s="23"/>
      <c r="N118" s="23"/>
      <c r="O118" s="23"/>
      <c r="P118" s="23"/>
      <c r="Q118" s="23"/>
      <c r="R118" s="23"/>
      <c r="S118" s="23"/>
      <c r="T118" s="23"/>
      <c r="U118" s="23"/>
      <c r="V118" s="23"/>
      <c r="W118" s="23"/>
      <c r="X118" s="23"/>
      <c r="Y118" s="23"/>
      <c r="Z118" s="23"/>
      <c r="AA118" s="23" t="s">
        <v>982</v>
      </c>
      <c r="AB118" s="23" t="s">
        <v>983</v>
      </c>
      <c r="AC118" s="153">
        <f>IF(Admissions!$E$182&lt;&gt;"",Admissions!$E$182,"")</f>
        <v>28</v>
      </c>
      <c r="AD118" s="153" t="s">
        <v>715</v>
      </c>
      <c r="AE118" s="153" t="s">
        <v>946</v>
      </c>
      <c r="AF118" s="153" t="s">
        <v>947</v>
      </c>
      <c r="AG118" s="153" t="s">
        <v>334</v>
      </c>
      <c r="AH118" s="153" t="s">
        <v>335</v>
      </c>
      <c r="AI118" s="153" t="s">
        <v>174</v>
      </c>
      <c r="AJ118" s="153" t="s">
        <v>174</v>
      </c>
      <c r="AK118" s="153" t="s">
        <v>174</v>
      </c>
      <c r="AL118" s="153" t="s">
        <v>2642</v>
      </c>
    </row>
    <row r="119" spans="1:38" ht="12.75" customHeight="1">
      <c r="A119" s="71"/>
      <c r="B119" s="31" t="s">
        <v>899</v>
      </c>
      <c r="C119" s="56"/>
      <c r="D119" s="56"/>
      <c r="E119" s="56"/>
      <c r="F119" s="56" t="s">
        <v>2689</v>
      </c>
      <c r="G119" s="23"/>
      <c r="H119" s="23"/>
      <c r="I119" s="23"/>
      <c r="J119" s="23"/>
      <c r="K119" s="23"/>
      <c r="L119" s="23"/>
      <c r="M119" s="23"/>
      <c r="N119" s="23"/>
      <c r="O119" s="23"/>
      <c r="P119" s="23"/>
      <c r="Q119" s="23"/>
      <c r="R119" s="23"/>
      <c r="S119" s="23"/>
      <c r="T119" s="23"/>
      <c r="U119" s="23"/>
      <c r="V119" s="23"/>
      <c r="W119" s="23"/>
      <c r="X119" s="23"/>
      <c r="Y119" s="23"/>
      <c r="Z119" s="23"/>
      <c r="AA119" s="23" t="s">
        <v>984</v>
      </c>
      <c r="AB119" s="23" t="s">
        <v>985</v>
      </c>
      <c r="AC119" s="153">
        <f>IF(Admissions!$C$183&lt;&gt;"",Admissions!$C$183,"")</f>
        <v>20</v>
      </c>
      <c r="AD119" s="153" t="s">
        <v>715</v>
      </c>
      <c r="AE119" s="153" t="s">
        <v>946</v>
      </c>
      <c r="AF119" s="153" t="s">
        <v>947</v>
      </c>
      <c r="AG119" s="153" t="s">
        <v>334</v>
      </c>
      <c r="AH119" s="153" t="s">
        <v>335</v>
      </c>
      <c r="AI119" s="153" t="s">
        <v>174</v>
      </c>
      <c r="AJ119" s="153" t="s">
        <v>174</v>
      </c>
      <c r="AK119" s="153" t="s">
        <v>174</v>
      </c>
      <c r="AL119" s="153" t="s">
        <v>2642</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t="s">
        <v>986</v>
      </c>
      <c r="AB120" s="23" t="s">
        <v>987</v>
      </c>
      <c r="AC120" s="153">
        <f>IF(Admissions!$D$183&lt;&gt;"",Admissions!$D$183,"")</f>
        <v>24</v>
      </c>
      <c r="AD120" s="153" t="s">
        <v>715</v>
      </c>
      <c r="AE120" s="153" t="s">
        <v>946</v>
      </c>
      <c r="AF120" s="153" t="s">
        <v>947</v>
      </c>
      <c r="AG120" s="153" t="s">
        <v>334</v>
      </c>
      <c r="AH120" s="153" t="s">
        <v>335</v>
      </c>
      <c r="AI120" s="153" t="s">
        <v>174</v>
      </c>
      <c r="AJ120" s="153" t="s">
        <v>174</v>
      </c>
      <c r="AK120" s="153" t="s">
        <v>174</v>
      </c>
      <c r="AL120" s="153" t="s">
        <v>2642</v>
      </c>
    </row>
    <row r="121" spans="1:38" ht="13.5" customHeight="1">
      <c r="A121" s="38"/>
      <c r="B121" s="165" t="s">
        <v>901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t="s">
        <v>988</v>
      </c>
      <c r="AB121" s="23" t="s">
        <v>989</v>
      </c>
      <c r="AC121" s="153">
        <f>IF(Admissions!$E$183&lt;&gt;"",Admissions!$E$183,"")</f>
        <v>27</v>
      </c>
      <c r="AD121" s="153" t="s">
        <v>715</v>
      </c>
      <c r="AE121" s="153" t="s">
        <v>946</v>
      </c>
      <c r="AF121" s="153" t="s">
        <v>947</v>
      </c>
      <c r="AG121" s="153" t="s">
        <v>334</v>
      </c>
      <c r="AH121" s="153" t="s">
        <v>335</v>
      </c>
      <c r="AI121" s="153" t="s">
        <v>174</v>
      </c>
      <c r="AJ121" s="153" t="s">
        <v>174</v>
      </c>
      <c r="AK121" s="153" t="s">
        <v>174</v>
      </c>
      <c r="AL121" s="153" t="s">
        <v>2642</v>
      </c>
    </row>
    <row r="122" spans="1:38" ht="12.75" customHeight="1">
      <c r="A122" s="38"/>
      <c r="B122" s="169"/>
      <c r="C122" s="170"/>
      <c r="D122" s="170"/>
      <c r="E122" s="170"/>
      <c r="F122" s="170"/>
      <c r="G122" s="23"/>
      <c r="H122" s="23"/>
      <c r="I122" s="23"/>
      <c r="J122" s="23"/>
      <c r="K122" s="23"/>
      <c r="L122" s="23"/>
      <c r="M122" s="23"/>
      <c r="N122" s="23"/>
      <c r="O122" s="23"/>
      <c r="P122" s="23"/>
      <c r="Q122" s="23"/>
      <c r="R122" s="23"/>
      <c r="S122" s="23"/>
      <c r="T122" s="23"/>
      <c r="U122" s="23"/>
      <c r="V122" s="23"/>
      <c r="W122" s="23"/>
      <c r="X122" s="23"/>
      <c r="Y122" s="23"/>
      <c r="Z122" s="23"/>
      <c r="AA122" s="23" t="s">
        <v>990</v>
      </c>
      <c r="AB122" s="23" t="s">
        <v>991</v>
      </c>
      <c r="AC122" s="153">
        <f>IF(Admissions!$C$184&lt;&gt;"",Admissions!$C$184,"")</f>
        <v>21</v>
      </c>
      <c r="AD122" s="153" t="s">
        <v>715</v>
      </c>
      <c r="AE122" s="153" t="s">
        <v>946</v>
      </c>
      <c r="AF122" s="153" t="s">
        <v>947</v>
      </c>
      <c r="AG122" s="153" t="s">
        <v>334</v>
      </c>
      <c r="AH122" s="153" t="s">
        <v>335</v>
      </c>
      <c r="AI122" s="153" t="s">
        <v>174</v>
      </c>
      <c r="AJ122" s="153" t="s">
        <v>174</v>
      </c>
      <c r="AK122" s="153" t="s">
        <v>174</v>
      </c>
      <c r="AL122" s="153" t="s">
        <v>2642</v>
      </c>
    </row>
    <row r="123" spans="1:38" ht="12.75" customHeight="1">
      <c r="A123" s="38"/>
      <c r="B123" s="40"/>
      <c r="C123" s="36"/>
      <c r="D123" s="36"/>
      <c r="E123" s="36"/>
      <c r="F123" s="36"/>
      <c r="G123" s="23"/>
      <c r="H123" s="23"/>
      <c r="I123" s="23"/>
      <c r="J123" s="23"/>
      <c r="K123" s="23"/>
      <c r="L123" s="23"/>
      <c r="M123" s="23"/>
      <c r="N123" s="23"/>
      <c r="O123" s="23"/>
      <c r="P123" s="23"/>
      <c r="Q123" s="23"/>
      <c r="R123" s="23"/>
      <c r="S123" s="23"/>
      <c r="T123" s="23"/>
      <c r="U123" s="23"/>
      <c r="V123" s="23"/>
      <c r="W123" s="23"/>
      <c r="X123" s="23"/>
      <c r="Y123" s="23"/>
      <c r="Z123" s="23"/>
      <c r="AA123" s="23" t="s">
        <v>992</v>
      </c>
      <c r="AB123" s="23" t="s">
        <v>993</v>
      </c>
      <c r="AC123" s="153">
        <f>IF(Admissions!$D$184&lt;&gt;"",Admissions!$D$184,"")</f>
        <v>24</v>
      </c>
      <c r="AD123" s="153" t="s">
        <v>715</v>
      </c>
      <c r="AE123" s="153" t="s">
        <v>946</v>
      </c>
      <c r="AF123" s="153" t="s">
        <v>947</v>
      </c>
      <c r="AG123" s="153" t="s">
        <v>334</v>
      </c>
      <c r="AH123" s="153" t="s">
        <v>335</v>
      </c>
      <c r="AI123" s="153" t="s">
        <v>174</v>
      </c>
      <c r="AJ123" s="153" t="s">
        <v>174</v>
      </c>
      <c r="AK123" s="153" t="s">
        <v>174</v>
      </c>
      <c r="AL123" s="153" t="s">
        <v>2642</v>
      </c>
    </row>
    <row r="124" spans="1:38" ht="12.75" customHeight="1">
      <c r="A124" s="38"/>
      <c r="B124" s="155" t="s">
        <v>1000</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t="s">
        <v>994</v>
      </c>
      <c r="AB124" s="23" t="s">
        <v>995</v>
      </c>
      <c r="AC124" s="153">
        <f>IF(Admissions!$E$184&lt;&gt;"",Admissions!$E$184,"")</f>
        <v>28</v>
      </c>
      <c r="AD124" s="153" t="s">
        <v>715</v>
      </c>
      <c r="AE124" s="153" t="s">
        <v>946</v>
      </c>
      <c r="AF124" s="153" t="s">
        <v>947</v>
      </c>
      <c r="AG124" s="153" t="s">
        <v>334</v>
      </c>
      <c r="AH124" s="153" t="s">
        <v>335</v>
      </c>
      <c r="AI124" s="153" t="s">
        <v>174</v>
      </c>
      <c r="AJ124" s="153" t="s">
        <v>174</v>
      </c>
      <c r="AK124" s="153" t="s">
        <v>174</v>
      </c>
      <c r="AL124" s="153" t="s">
        <v>2642</v>
      </c>
    </row>
    <row r="125" spans="1:38" ht="12.75" customHeight="1">
      <c r="A125" s="71"/>
      <c r="B125" s="159" t="s">
        <v>1003</v>
      </c>
      <c r="C125" s="70"/>
      <c r="D125" s="70"/>
      <c r="E125" s="70"/>
      <c r="F125" s="160"/>
      <c r="G125" s="23"/>
      <c r="H125" s="23"/>
      <c r="I125" s="23"/>
      <c r="J125" s="23"/>
      <c r="K125" s="23"/>
      <c r="L125" s="23"/>
      <c r="M125" s="23"/>
      <c r="N125" s="23"/>
      <c r="O125" s="23"/>
      <c r="P125" s="23"/>
      <c r="Q125" s="23"/>
      <c r="R125" s="23"/>
      <c r="S125" s="23"/>
      <c r="T125" s="23"/>
      <c r="U125" s="23"/>
      <c r="V125" s="23"/>
      <c r="W125" s="23"/>
      <c r="X125" s="23"/>
      <c r="Y125" s="23"/>
      <c r="Z125" s="23"/>
      <c r="AA125" s="23" t="s">
        <v>996</v>
      </c>
      <c r="AB125" s="23" t="s">
        <v>997</v>
      </c>
      <c r="AC125" s="153" t="str">
        <f>IF(Admissions!$C$185&lt;&gt;"",Admissions!$C$185,"")</f>
        <v/>
      </c>
      <c r="AD125" s="153" t="s">
        <v>715</v>
      </c>
      <c r="AE125" s="153" t="s">
        <v>946</v>
      </c>
      <c r="AF125" s="153" t="s">
        <v>947</v>
      </c>
      <c r="AG125" s="153" t="s">
        <v>334</v>
      </c>
      <c r="AH125" s="153" t="s">
        <v>335</v>
      </c>
      <c r="AI125" s="153" t="s">
        <v>174</v>
      </c>
      <c r="AJ125" s="153" t="s">
        <v>174</v>
      </c>
      <c r="AK125" s="153" t="s">
        <v>174</v>
      </c>
      <c r="AL125" s="153" t="s">
        <v>2642</v>
      </c>
    </row>
    <row r="126" spans="1:38" ht="12.75" customHeight="1">
      <c r="A126" s="71"/>
      <c r="B126" s="408"/>
      <c r="C126" s="390"/>
      <c r="D126" s="374"/>
      <c r="E126" s="86" t="s">
        <v>215</v>
      </c>
      <c r="F126" s="160"/>
      <c r="G126" s="23"/>
      <c r="H126" s="23"/>
      <c r="I126" s="23"/>
      <c r="J126" s="23"/>
      <c r="K126" s="23"/>
      <c r="L126" s="23"/>
      <c r="M126" s="23"/>
      <c r="N126" s="23"/>
      <c r="O126" s="23"/>
      <c r="P126" s="23"/>
      <c r="Q126" s="23"/>
      <c r="R126" s="23"/>
      <c r="S126" s="23"/>
      <c r="T126" s="23"/>
      <c r="U126" s="23"/>
      <c r="V126" s="23"/>
      <c r="W126" s="23"/>
      <c r="X126" s="23"/>
      <c r="Y126" s="23"/>
      <c r="Z126" s="23"/>
      <c r="AA126" s="23" t="s">
        <v>998</v>
      </c>
      <c r="AB126" s="23" t="s">
        <v>999</v>
      </c>
      <c r="AC126" s="153" t="str">
        <f>IF(Admissions!$D$185&lt;&gt;"",Admissions!$D$185,"")</f>
        <v/>
      </c>
      <c r="AD126" s="153" t="s">
        <v>715</v>
      </c>
      <c r="AE126" s="153" t="s">
        <v>946</v>
      </c>
      <c r="AF126" s="153" t="s">
        <v>947</v>
      </c>
      <c r="AG126" s="153" t="s">
        <v>334</v>
      </c>
      <c r="AH126" s="153" t="s">
        <v>335</v>
      </c>
      <c r="AI126" s="153" t="s">
        <v>174</v>
      </c>
      <c r="AJ126" s="153" t="s">
        <v>174</v>
      </c>
      <c r="AK126" s="153" t="s">
        <v>174</v>
      </c>
      <c r="AL126" s="153" t="s">
        <v>2642</v>
      </c>
    </row>
    <row r="127" spans="1:38" ht="12.6" customHeight="1">
      <c r="A127" s="71" t="s">
        <v>1013</v>
      </c>
      <c r="B127" s="399" t="s">
        <v>1008</v>
      </c>
      <c r="C127" s="390"/>
      <c r="D127" s="374"/>
      <c r="E127" s="114" t="s">
        <v>2705</v>
      </c>
      <c r="F127" s="160"/>
      <c r="G127" s="23"/>
      <c r="H127" s="23"/>
      <c r="I127" s="23"/>
      <c r="J127" s="23"/>
      <c r="K127" s="23"/>
      <c r="L127" s="23"/>
      <c r="M127" s="23"/>
      <c r="N127" s="23"/>
      <c r="O127" s="23"/>
      <c r="P127" s="23"/>
      <c r="Q127" s="23"/>
      <c r="R127" s="23"/>
      <c r="S127" s="23"/>
      <c r="T127" s="23"/>
      <c r="U127" s="23"/>
      <c r="V127" s="23"/>
      <c r="W127" s="23"/>
      <c r="X127" s="23"/>
      <c r="Y127" s="23"/>
      <c r="Z127" s="23"/>
      <c r="AA127" s="23" t="s">
        <v>1001</v>
      </c>
      <c r="AB127" s="23" t="s">
        <v>1002</v>
      </c>
      <c r="AC127" s="153" t="str">
        <f>IF(Admissions!$E$185&lt;&gt;"",Admissions!$E$185,"")</f>
        <v/>
      </c>
      <c r="AD127" s="153" t="s">
        <v>715</v>
      </c>
      <c r="AE127" s="153" t="s">
        <v>946</v>
      </c>
      <c r="AF127" s="153" t="s">
        <v>947</v>
      </c>
      <c r="AG127" s="153" t="s">
        <v>334</v>
      </c>
      <c r="AH127" s="153" t="s">
        <v>335</v>
      </c>
      <c r="AI127" s="153" t="s">
        <v>174</v>
      </c>
      <c r="AJ127" s="153" t="s">
        <v>174</v>
      </c>
      <c r="AK127" s="153" t="s">
        <v>174</v>
      </c>
      <c r="AL127" s="153" t="s">
        <v>2642</v>
      </c>
    </row>
    <row r="128" spans="1:38" ht="12.75">
      <c r="A128" s="71"/>
      <c r="B128" s="166"/>
      <c r="C128" s="39"/>
      <c r="D128" s="39"/>
      <c r="E128" s="69"/>
      <c r="F128" s="70"/>
      <c r="G128" s="23"/>
      <c r="H128" s="23"/>
      <c r="I128" s="23"/>
      <c r="J128" s="23"/>
      <c r="K128" s="23"/>
      <c r="L128" s="23"/>
      <c r="M128" s="23"/>
      <c r="N128" s="23"/>
      <c r="O128" s="23"/>
      <c r="P128" s="23"/>
      <c r="Q128" s="23"/>
      <c r="R128" s="23"/>
      <c r="S128" s="23"/>
      <c r="T128" s="23"/>
      <c r="U128" s="23"/>
      <c r="V128" s="23"/>
      <c r="W128" s="23"/>
      <c r="X128" s="23"/>
      <c r="Y128" s="23"/>
      <c r="Z128" s="23"/>
      <c r="AA128" s="23" t="s">
        <v>1004</v>
      </c>
      <c r="AB128" s="23" t="s">
        <v>1005</v>
      </c>
      <c r="AC128" s="153" t="str">
        <f>IF(Admissions!$C$186&lt;&gt;"",Admissions!$C$186,"")</f>
        <v/>
      </c>
      <c r="AD128" s="153" t="s">
        <v>715</v>
      </c>
      <c r="AE128" s="153" t="s">
        <v>946</v>
      </c>
      <c r="AF128" s="153" t="s">
        <v>947</v>
      </c>
      <c r="AG128" s="153" t="s">
        <v>334</v>
      </c>
      <c r="AH128" s="153" t="s">
        <v>335</v>
      </c>
      <c r="AI128" s="153" t="s">
        <v>174</v>
      </c>
      <c r="AJ128" s="153" t="s">
        <v>174</v>
      </c>
      <c r="AK128" s="153" t="s">
        <v>174</v>
      </c>
      <c r="AL128" s="153" t="s">
        <v>2642</v>
      </c>
    </row>
    <row r="129" spans="1:38" ht="12.75">
      <c r="B129" s="23" t="s">
        <v>2643</v>
      </c>
      <c r="G129" s="23"/>
      <c r="H129" s="23"/>
      <c r="I129" s="70"/>
      <c r="J129" s="40"/>
      <c r="K129" s="23"/>
      <c r="L129" s="23"/>
      <c r="M129" s="23"/>
      <c r="N129" s="23"/>
      <c r="O129" s="23"/>
      <c r="P129" s="23"/>
      <c r="Q129" s="23"/>
      <c r="R129" s="23"/>
      <c r="S129" s="23"/>
      <c r="T129" s="23"/>
      <c r="U129" s="23"/>
      <c r="V129" s="23"/>
      <c r="W129" s="23"/>
      <c r="X129" s="23"/>
      <c r="Y129" s="23"/>
      <c r="Z129" s="23"/>
      <c r="AA129" s="23" t="s">
        <v>1006</v>
      </c>
      <c r="AB129" s="23" t="s">
        <v>1007</v>
      </c>
      <c r="AC129" s="153" t="str">
        <f>IF(Admissions!$D$186&lt;&gt;"",Admissions!$D$186,"")</f>
        <v/>
      </c>
      <c r="AD129" s="153" t="s">
        <v>715</v>
      </c>
      <c r="AE129" s="153" t="s">
        <v>946</v>
      </c>
      <c r="AF129" s="153" t="s">
        <v>947</v>
      </c>
      <c r="AG129" s="153" t="s">
        <v>334</v>
      </c>
      <c r="AH129" s="153" t="s">
        <v>335</v>
      </c>
      <c r="AI129" s="153" t="s">
        <v>174</v>
      </c>
      <c r="AJ129" s="153" t="s">
        <v>174</v>
      </c>
      <c r="AK129" s="153" t="s">
        <v>174</v>
      </c>
      <c r="AL129" s="153" t="s">
        <v>2642</v>
      </c>
    </row>
    <row r="130" spans="1:38" ht="48">
      <c r="A130" s="71"/>
      <c r="B130" s="72" t="s">
        <v>1016</v>
      </c>
      <c r="C130" s="72" t="s">
        <v>1017</v>
      </c>
      <c r="D130" s="72" t="s">
        <v>1018</v>
      </c>
      <c r="E130" s="72" t="s">
        <v>1019</v>
      </c>
      <c r="F130" s="73" t="s">
        <v>1020</v>
      </c>
      <c r="G130" s="72" t="s">
        <v>1021</v>
      </c>
      <c r="H130" s="70"/>
      <c r="I130" s="70"/>
      <c r="J130" s="40"/>
      <c r="K130" s="23"/>
      <c r="L130" s="23"/>
      <c r="M130" s="23"/>
      <c r="N130" s="23"/>
      <c r="O130" s="23"/>
      <c r="P130" s="23"/>
      <c r="Q130" s="23"/>
      <c r="R130" s="23"/>
      <c r="S130" s="23"/>
      <c r="T130" s="23"/>
      <c r="U130" s="23"/>
      <c r="V130" s="23"/>
      <c r="W130" s="23"/>
      <c r="X130" s="23"/>
      <c r="Y130" s="23"/>
      <c r="Z130" s="23"/>
      <c r="AA130" s="23" t="s">
        <v>1009</v>
      </c>
      <c r="AB130" s="23" t="s">
        <v>1010</v>
      </c>
      <c r="AC130" s="153" t="str">
        <f>IF(Admissions!$E$186&lt;&gt;"",Admissions!$E$186,"")</f>
        <v/>
      </c>
      <c r="AD130" s="153" t="s">
        <v>715</v>
      </c>
      <c r="AE130" s="153" t="s">
        <v>946</v>
      </c>
      <c r="AF130" s="153" t="s">
        <v>947</v>
      </c>
      <c r="AG130" s="153" t="s">
        <v>334</v>
      </c>
      <c r="AH130" s="153" t="s">
        <v>335</v>
      </c>
      <c r="AI130" s="153" t="s">
        <v>174</v>
      </c>
      <c r="AJ130" s="153" t="s">
        <v>174</v>
      </c>
      <c r="AK130" s="153" t="s">
        <v>174</v>
      </c>
      <c r="AL130" s="153" t="s">
        <v>2642</v>
      </c>
    </row>
    <row r="131" spans="1:38" ht="39.75" customHeight="1">
      <c r="A131" s="71"/>
      <c r="B131" s="172" t="s">
        <v>908</v>
      </c>
      <c r="C131" s="54"/>
      <c r="D131" s="54"/>
      <c r="E131" s="54"/>
      <c r="F131" s="54" t="s">
        <v>2689</v>
      </c>
      <c r="G131" s="74"/>
      <c r="H131" s="70"/>
      <c r="I131" s="70"/>
      <c r="J131" s="70"/>
      <c r="K131" s="23"/>
      <c r="L131" s="23"/>
      <c r="M131" s="23"/>
      <c r="N131" s="23"/>
      <c r="O131" s="23"/>
      <c r="P131" s="23"/>
      <c r="Q131" s="23"/>
      <c r="R131" s="23"/>
      <c r="S131" s="23"/>
      <c r="T131" s="23"/>
      <c r="U131" s="23"/>
      <c r="V131" s="23"/>
      <c r="W131" s="23"/>
      <c r="X131" s="23"/>
      <c r="Y131" s="23"/>
      <c r="Z131" s="23"/>
      <c r="AA131" s="23" t="s">
        <v>1011</v>
      </c>
      <c r="AB131" s="23" t="s">
        <v>1012</v>
      </c>
      <c r="AC131" s="153" t="str">
        <f>IF(Admissions!$C$187&lt;&gt;"",Admissions!$C$187,"")</f>
        <v/>
      </c>
      <c r="AD131" s="153" t="s">
        <v>715</v>
      </c>
      <c r="AE131" s="153" t="s">
        <v>946</v>
      </c>
      <c r="AF131" s="153" t="s">
        <v>947</v>
      </c>
      <c r="AG131" s="153" t="s">
        <v>334</v>
      </c>
      <c r="AH131" s="153" t="s">
        <v>335</v>
      </c>
      <c r="AI131" s="153" t="s">
        <v>174</v>
      </c>
      <c r="AJ131" s="153" t="s">
        <v>174</v>
      </c>
      <c r="AK131" s="153" t="s">
        <v>174</v>
      </c>
      <c r="AL131" s="153" t="s">
        <v>2642</v>
      </c>
    </row>
    <row r="132" spans="1:38" ht="16.5" customHeight="1">
      <c r="A132" s="71"/>
      <c r="B132" s="172" t="s">
        <v>910</v>
      </c>
      <c r="C132" s="54"/>
      <c r="D132" s="54"/>
      <c r="E132" s="54"/>
      <c r="F132" s="54"/>
      <c r="G132" s="74"/>
      <c r="H132" s="70"/>
      <c r="I132" s="70"/>
      <c r="J132" s="70"/>
      <c r="K132" s="23"/>
      <c r="L132" s="23"/>
      <c r="M132" s="23"/>
      <c r="N132" s="23"/>
      <c r="O132" s="23"/>
      <c r="P132" s="23"/>
      <c r="Q132" s="23"/>
      <c r="R132" s="23"/>
      <c r="S132" s="23"/>
      <c r="T132" s="23"/>
      <c r="U132" s="23"/>
      <c r="V132" s="23"/>
      <c r="W132" s="23"/>
      <c r="X132" s="23"/>
      <c r="Y132" s="23"/>
      <c r="Z132" s="23"/>
      <c r="AA132" s="153" t="s">
        <v>1014</v>
      </c>
      <c r="AB132" s="153" t="s">
        <v>1015</v>
      </c>
      <c r="AC132" s="153" t="str">
        <f>IF(Admissions!$D$187&lt;&gt;"",Admissions!$D$187,"")</f>
        <v/>
      </c>
      <c r="AD132" s="153" t="s">
        <v>715</v>
      </c>
      <c r="AE132" s="153" t="s">
        <v>946</v>
      </c>
      <c r="AF132" s="153" t="s">
        <v>947</v>
      </c>
      <c r="AG132" s="153" t="s">
        <v>334</v>
      </c>
      <c r="AH132" s="153" t="s">
        <v>335</v>
      </c>
      <c r="AI132" s="153" t="s">
        <v>174</v>
      </c>
      <c r="AJ132" s="153" t="s">
        <v>174</v>
      </c>
      <c r="AK132" s="153" t="s">
        <v>174</v>
      </c>
      <c r="AL132" s="153" t="s">
        <v>2642</v>
      </c>
    </row>
    <row r="133" spans="1:38" ht="26.25" customHeight="1">
      <c r="A133" s="71"/>
      <c r="B133" s="172" t="s">
        <v>912</v>
      </c>
      <c r="C133" s="54"/>
      <c r="D133" s="54"/>
      <c r="E133" s="54"/>
      <c r="F133" s="54"/>
      <c r="G133" s="74"/>
      <c r="H133" s="70"/>
      <c r="J133" s="23"/>
      <c r="K133" s="23"/>
      <c r="L133" s="23"/>
      <c r="M133" s="23"/>
      <c r="N133" s="23"/>
      <c r="O133" s="23"/>
      <c r="P133" s="23"/>
      <c r="Q133" s="23"/>
      <c r="R133" s="23"/>
      <c r="S133" s="23"/>
      <c r="T133" s="23"/>
      <c r="U133" s="23"/>
      <c r="V133" s="23"/>
      <c r="W133" s="23"/>
      <c r="X133" s="23"/>
      <c r="Y133" s="23"/>
      <c r="AA133" s="23" t="s">
        <v>1022</v>
      </c>
      <c r="AB133" s="23" t="s">
        <v>1023</v>
      </c>
      <c r="AC133" s="153" t="str">
        <f>IF(Admissions!$E$187&lt;&gt;"",Admissions!$E$187,"")</f>
        <v/>
      </c>
      <c r="AD133" s="153" t="s">
        <v>715</v>
      </c>
      <c r="AE133" s="153" t="s">
        <v>946</v>
      </c>
      <c r="AF133" s="153" t="s">
        <v>947</v>
      </c>
      <c r="AG133" s="153" t="s">
        <v>334</v>
      </c>
      <c r="AH133" s="153" t="s">
        <v>335</v>
      </c>
      <c r="AI133" s="153" t="s">
        <v>174</v>
      </c>
      <c r="AJ133" s="153" t="s">
        <v>174</v>
      </c>
      <c r="AK133" s="153" t="s">
        <v>174</v>
      </c>
      <c r="AL133" s="153" t="s">
        <v>2642</v>
      </c>
    </row>
    <row r="134" spans="1:38" ht="12.75">
      <c r="A134" s="71"/>
      <c r="B134" s="173"/>
      <c r="C134" s="40"/>
      <c r="D134" s="40"/>
      <c r="E134" s="40"/>
      <c r="F134" s="40"/>
      <c r="I134" s="70"/>
      <c r="J134" s="99"/>
      <c r="K134" s="23"/>
      <c r="L134" s="23"/>
      <c r="M134" s="23"/>
      <c r="N134" s="23"/>
      <c r="O134" s="23"/>
      <c r="P134" s="23"/>
      <c r="Q134" s="23"/>
      <c r="R134" s="23"/>
      <c r="S134" s="23"/>
      <c r="T134" s="23"/>
      <c r="U134" s="23"/>
      <c r="V134" s="23"/>
      <c r="W134" s="23"/>
      <c r="X134" s="23"/>
      <c r="Y134" s="23"/>
      <c r="Z134" s="23"/>
      <c r="AA134" s="23" t="s">
        <v>1024</v>
      </c>
      <c r="AB134" s="23" t="s">
        <v>1025</v>
      </c>
      <c r="AC134" s="153">
        <f>IF(Admissions!$C$192&lt;&gt;"",Admissions!$C$192,"")</f>
        <v>0.12920000000000001</v>
      </c>
      <c r="AD134" s="153" t="s">
        <v>715</v>
      </c>
      <c r="AE134" s="153" t="s">
        <v>946</v>
      </c>
      <c r="AF134" s="153" t="s">
        <v>947</v>
      </c>
      <c r="AG134" s="153" t="s">
        <v>334</v>
      </c>
      <c r="AH134" s="153" t="s">
        <v>335</v>
      </c>
      <c r="AI134" s="153" t="s">
        <v>174</v>
      </c>
      <c r="AJ134" s="153" t="s">
        <v>174</v>
      </c>
      <c r="AK134" s="153" t="s">
        <v>174</v>
      </c>
      <c r="AL134" s="153" t="s">
        <v>2642</v>
      </c>
    </row>
    <row r="135" spans="1:38" ht="12.75" customHeight="1">
      <c r="A135" s="101" t="s">
        <v>1032</v>
      </c>
      <c r="B135" s="40" t="s">
        <v>1033</v>
      </c>
      <c r="C135" s="40"/>
      <c r="D135" s="40"/>
      <c r="E135" s="40"/>
      <c r="F135" s="40"/>
      <c r="H135" s="70"/>
      <c r="I135" s="75"/>
      <c r="J135" s="99"/>
      <c r="K135" s="23"/>
      <c r="L135" s="23"/>
      <c r="M135" s="23"/>
      <c r="N135" s="23"/>
      <c r="O135" s="23"/>
      <c r="P135" s="23"/>
      <c r="Q135" s="23"/>
      <c r="R135" s="23"/>
      <c r="S135" s="23"/>
      <c r="T135" s="23"/>
      <c r="U135" s="23"/>
      <c r="V135" s="23"/>
      <c r="W135" s="23"/>
      <c r="X135" s="23"/>
      <c r="Y135" s="23"/>
      <c r="Z135" s="23"/>
      <c r="AA135" s="23" t="s">
        <v>1026</v>
      </c>
      <c r="AB135" s="23" t="s">
        <v>1027</v>
      </c>
      <c r="AC135" s="153">
        <f>IF(Admissions!$C$193&lt;&gt;"",Admissions!$C$193,"")</f>
        <v>0.49070000000000003</v>
      </c>
      <c r="AD135" s="153" t="s">
        <v>715</v>
      </c>
      <c r="AE135" s="153" t="s">
        <v>946</v>
      </c>
      <c r="AF135" s="153" t="s">
        <v>947</v>
      </c>
      <c r="AG135" s="153" t="s">
        <v>334</v>
      </c>
      <c r="AH135" s="153" t="s">
        <v>335</v>
      </c>
      <c r="AI135" s="153" t="s">
        <v>174</v>
      </c>
      <c r="AJ135" s="153" t="s">
        <v>174</v>
      </c>
      <c r="AK135" s="153" t="s">
        <v>174</v>
      </c>
      <c r="AL135" s="153" t="s">
        <v>2642</v>
      </c>
    </row>
    <row r="136" spans="1:38" ht="12.75" customHeight="1">
      <c r="A136" s="101"/>
      <c r="B136" s="166"/>
      <c r="C136" s="166"/>
      <c r="D136" s="166"/>
      <c r="E136" s="40"/>
      <c r="F136" s="40"/>
      <c r="H136" s="75"/>
      <c r="I136" s="75"/>
      <c r="J136" s="99"/>
      <c r="K136" s="23"/>
      <c r="L136" s="23"/>
      <c r="M136" s="23"/>
      <c r="N136" s="23"/>
      <c r="O136" s="23"/>
      <c r="P136" s="23"/>
      <c r="Q136" s="23"/>
      <c r="R136" s="23"/>
      <c r="S136" s="23"/>
      <c r="T136" s="23"/>
      <c r="U136" s="23"/>
      <c r="V136" s="23"/>
      <c r="W136" s="23"/>
      <c r="X136" s="23"/>
      <c r="Y136" s="23"/>
      <c r="Z136" s="23"/>
      <c r="AA136" s="23" t="s">
        <v>1028</v>
      </c>
      <c r="AB136" s="23" t="s">
        <v>1029</v>
      </c>
      <c r="AC136" s="153">
        <f>IF(Admissions!$C$194&lt;&gt;"",Admissions!$C$194,"")</f>
        <v>0.3286</v>
      </c>
      <c r="AD136" s="153" t="s">
        <v>715</v>
      </c>
      <c r="AE136" s="153" t="s">
        <v>946</v>
      </c>
      <c r="AF136" s="153" t="s">
        <v>947</v>
      </c>
      <c r="AG136" s="153" t="s">
        <v>334</v>
      </c>
      <c r="AH136" s="153" t="s">
        <v>335</v>
      </c>
      <c r="AI136" s="153" t="s">
        <v>174</v>
      </c>
      <c r="AJ136" s="153" t="s">
        <v>174</v>
      </c>
      <c r="AK136" s="153" t="s">
        <v>174</v>
      </c>
      <c r="AL136" s="153" t="s">
        <v>2642</v>
      </c>
    </row>
    <row r="137" spans="1:38" ht="12.75" customHeight="1">
      <c r="A137" s="101" t="s">
        <v>1038</v>
      </c>
      <c r="B137" s="40" t="s">
        <v>1033</v>
      </c>
      <c r="C137" s="40"/>
      <c r="D137" s="40"/>
      <c r="E137" s="40"/>
      <c r="F137" s="40"/>
      <c r="H137" s="75"/>
      <c r="I137" s="75"/>
      <c r="J137" s="99"/>
      <c r="K137" s="23"/>
      <c r="L137" s="23"/>
      <c r="M137" s="23"/>
      <c r="N137" s="23"/>
      <c r="O137" s="23"/>
      <c r="P137" s="23"/>
      <c r="Q137" s="23"/>
      <c r="R137" s="23"/>
      <c r="S137" s="23"/>
      <c r="T137" s="23"/>
      <c r="U137" s="23"/>
      <c r="V137" s="23"/>
      <c r="W137" s="23"/>
      <c r="X137" s="23"/>
      <c r="Y137" s="23"/>
      <c r="Z137" s="23"/>
      <c r="AA137" s="23" t="s">
        <v>1030</v>
      </c>
      <c r="AB137" s="23" t="s">
        <v>1031</v>
      </c>
      <c r="AC137" s="153">
        <f>IF(Admissions!$C$195&lt;&gt;"",Admissions!$C$195,"")</f>
        <v>4.9000000000000002E-2</v>
      </c>
      <c r="AD137" s="153" t="s">
        <v>715</v>
      </c>
      <c r="AE137" s="153" t="s">
        <v>946</v>
      </c>
      <c r="AF137" s="153" t="s">
        <v>947</v>
      </c>
      <c r="AG137" s="153" t="s">
        <v>334</v>
      </c>
      <c r="AH137" s="153" t="s">
        <v>335</v>
      </c>
      <c r="AI137" s="153" t="s">
        <v>174</v>
      </c>
      <c r="AJ137" s="153" t="s">
        <v>174</v>
      </c>
      <c r="AK137" s="153" t="s">
        <v>174</v>
      </c>
      <c r="AL137" s="153" t="s">
        <v>2642</v>
      </c>
    </row>
    <row r="138" spans="1:38" ht="12.75" customHeight="1">
      <c r="A138" s="71"/>
      <c r="B138" s="173"/>
      <c r="C138" s="40"/>
      <c r="D138" s="40"/>
      <c r="E138" s="40"/>
      <c r="F138" s="174" t="s">
        <v>215</v>
      </c>
      <c r="H138" s="75"/>
      <c r="I138" s="99"/>
      <c r="J138" s="99"/>
      <c r="K138" s="23"/>
      <c r="L138" s="23"/>
      <c r="M138" s="23"/>
      <c r="N138" s="23"/>
      <c r="O138" s="23"/>
      <c r="P138" s="23"/>
      <c r="Q138" s="23"/>
      <c r="R138" s="23"/>
      <c r="S138" s="23"/>
      <c r="T138" s="23"/>
      <c r="U138" s="23"/>
      <c r="V138" s="23"/>
      <c r="W138" s="23"/>
      <c r="X138" s="23"/>
      <c r="Y138" s="23"/>
      <c r="Z138" s="23"/>
      <c r="AA138" s="23" t="s">
        <v>1034</v>
      </c>
      <c r="AB138" s="23" t="s">
        <v>1035</v>
      </c>
      <c r="AC138" s="153">
        <f>IF(Admissions!$C$196&lt;&gt;"",Admissions!$C$196,"")</f>
        <v>2.3999999999999998E-3</v>
      </c>
      <c r="AD138" s="153" t="s">
        <v>715</v>
      </c>
      <c r="AE138" s="153" t="s">
        <v>946</v>
      </c>
      <c r="AF138" s="153" t="s">
        <v>947</v>
      </c>
      <c r="AG138" s="153" t="s">
        <v>334</v>
      </c>
      <c r="AH138" s="153" t="s">
        <v>335</v>
      </c>
      <c r="AI138" s="153" t="s">
        <v>174</v>
      </c>
      <c r="AJ138" s="153" t="s">
        <v>174</v>
      </c>
      <c r="AK138" s="153" t="s">
        <v>174</v>
      </c>
      <c r="AL138" s="153" t="s">
        <v>2642</v>
      </c>
    </row>
    <row r="139" spans="1:38" ht="15.6" customHeight="1">
      <c r="A139" s="71" t="s">
        <v>1043</v>
      </c>
      <c r="B139" s="153" t="s">
        <v>914</v>
      </c>
      <c r="F139" s="175" t="s">
        <v>1387</v>
      </c>
      <c r="G139" s="99"/>
      <c r="H139" s="99"/>
      <c r="I139" s="40"/>
      <c r="J139" s="99"/>
      <c r="K139" s="23"/>
      <c r="L139" s="23"/>
      <c r="M139" s="23"/>
      <c r="N139" s="23"/>
      <c r="O139" s="23"/>
      <c r="P139" s="23"/>
      <c r="Q139" s="23"/>
      <c r="R139" s="23"/>
      <c r="S139" s="23"/>
      <c r="T139" s="23"/>
      <c r="U139" s="23"/>
      <c r="V139" s="23"/>
      <c r="W139" s="23"/>
      <c r="X139" s="23"/>
      <c r="Y139" s="23"/>
      <c r="Z139" s="23"/>
      <c r="AA139" s="40" t="s">
        <v>1036</v>
      </c>
      <c r="AB139" s="40" t="s">
        <v>1037</v>
      </c>
      <c r="AC139" s="153" t="str">
        <f>IF(Admissions!$C$197&lt;&gt;"",Admissions!$C$197,"")</f>
        <v/>
      </c>
      <c r="AD139" s="153" t="s">
        <v>715</v>
      </c>
      <c r="AE139" s="153" t="s">
        <v>946</v>
      </c>
      <c r="AF139" s="153" t="s">
        <v>947</v>
      </c>
      <c r="AG139" s="153" t="s">
        <v>334</v>
      </c>
      <c r="AH139" s="153" t="s">
        <v>335</v>
      </c>
      <c r="AI139" s="153" t="s">
        <v>174</v>
      </c>
      <c r="AJ139" s="153" t="s">
        <v>174</v>
      </c>
      <c r="AK139" s="153" t="s">
        <v>174</v>
      </c>
      <c r="AL139" s="153" t="s">
        <v>2642</v>
      </c>
    </row>
    <row r="140" spans="1:38" ht="12" customHeight="1">
      <c r="A140" s="71"/>
      <c r="B140" s="159"/>
      <c r="C140" s="23"/>
      <c r="D140" s="23"/>
      <c r="E140" s="23"/>
      <c r="F140" s="23"/>
      <c r="G140" s="40"/>
      <c r="H140" s="40"/>
      <c r="I140" s="99"/>
      <c r="J140" s="99"/>
      <c r="K140" s="40"/>
      <c r="L140" s="40"/>
      <c r="M140" s="40"/>
      <c r="N140" s="40"/>
      <c r="O140" s="40"/>
      <c r="P140" s="40"/>
      <c r="Q140" s="40"/>
      <c r="R140" s="40"/>
      <c r="S140" s="40"/>
      <c r="T140" s="40"/>
      <c r="U140" s="40"/>
      <c r="V140" s="40"/>
      <c r="W140" s="40"/>
      <c r="X140" s="40"/>
      <c r="Y140" s="40"/>
      <c r="Z140" s="40"/>
      <c r="AA140" s="40" t="s">
        <v>1039</v>
      </c>
      <c r="AB140" s="40" t="s">
        <v>1040</v>
      </c>
      <c r="AC140" s="153">
        <f>IF(Admissions!$C$198&lt;&gt;"",Admissions!$C$198,"")</f>
        <v>0.99990000000000001</v>
      </c>
      <c r="AD140" s="153" t="s">
        <v>715</v>
      </c>
      <c r="AE140" s="153" t="s">
        <v>946</v>
      </c>
      <c r="AF140" s="153" t="s">
        <v>947</v>
      </c>
      <c r="AG140" s="153" t="s">
        <v>334</v>
      </c>
      <c r="AH140" s="153" t="s">
        <v>335</v>
      </c>
      <c r="AI140" s="153" t="s">
        <v>174</v>
      </c>
      <c r="AJ140" s="153" t="s">
        <v>174</v>
      </c>
      <c r="AK140" s="153" t="s">
        <v>174</v>
      </c>
      <c r="AL140" s="153" t="s">
        <v>2642</v>
      </c>
    </row>
    <row r="141" spans="1:38" ht="12.75" customHeight="1">
      <c r="A141" s="160"/>
      <c r="B141" s="160"/>
      <c r="C141" s="59"/>
      <c r="D141" s="59"/>
      <c r="E141" s="23"/>
      <c r="F141" s="23"/>
      <c r="G141" s="99"/>
      <c r="H141" s="99"/>
      <c r="I141" s="40"/>
      <c r="J141" s="99"/>
      <c r="K141" s="40"/>
      <c r="L141" s="40"/>
      <c r="M141" s="40"/>
      <c r="N141" s="40"/>
      <c r="O141" s="40"/>
      <c r="P141" s="40"/>
      <c r="Q141" s="40"/>
      <c r="R141" s="40"/>
      <c r="S141" s="40"/>
      <c r="T141" s="40"/>
      <c r="U141" s="40"/>
      <c r="V141" s="40"/>
      <c r="W141" s="40"/>
      <c r="X141" s="40"/>
      <c r="Y141" s="40"/>
      <c r="Z141" s="40"/>
      <c r="AA141" s="40" t="s">
        <v>1041</v>
      </c>
      <c r="AB141" s="40" t="s">
        <v>1042</v>
      </c>
      <c r="AC141" s="153">
        <f>IF(Admissions!$D$192&lt;&gt;"",Admissions!$D$192,"")</f>
        <v>0.1336</v>
      </c>
      <c r="AD141" s="153" t="s">
        <v>715</v>
      </c>
      <c r="AE141" s="153" t="s">
        <v>946</v>
      </c>
      <c r="AF141" s="153" t="s">
        <v>947</v>
      </c>
      <c r="AG141" s="153" t="s">
        <v>334</v>
      </c>
      <c r="AH141" s="153" t="s">
        <v>335</v>
      </c>
      <c r="AI141" s="153" t="s">
        <v>174</v>
      </c>
      <c r="AJ141" s="153" t="s">
        <v>174</v>
      </c>
      <c r="AK141" s="153" t="s">
        <v>174</v>
      </c>
      <c r="AL141" s="153" t="s">
        <v>2642</v>
      </c>
    </row>
    <row r="142" spans="1:38" ht="12.75" customHeight="1">
      <c r="A142" s="160"/>
      <c r="B142" s="160"/>
      <c r="C142" s="75"/>
      <c r="D142" s="75"/>
      <c r="E142" s="99"/>
      <c r="F142" s="99"/>
      <c r="G142" s="40"/>
      <c r="H142" s="40"/>
      <c r="I142" s="99"/>
      <c r="J142" s="99"/>
      <c r="K142" s="40"/>
      <c r="L142" s="40"/>
      <c r="M142" s="40"/>
      <c r="N142" s="40"/>
      <c r="O142" s="40"/>
      <c r="P142" s="40"/>
      <c r="Q142" s="40"/>
      <c r="R142" s="40"/>
      <c r="S142" s="40"/>
      <c r="T142" s="40"/>
      <c r="U142" s="40"/>
      <c r="V142" s="40"/>
      <c r="W142" s="40"/>
      <c r="X142" s="40"/>
      <c r="Y142" s="40"/>
      <c r="Z142" s="40"/>
      <c r="AA142" s="23" t="s">
        <v>1044</v>
      </c>
      <c r="AB142" s="23" t="s">
        <v>1045</v>
      </c>
      <c r="AC142" s="153">
        <f>IF(Admissions!$D$193&lt;&gt;"",Admissions!$D$193,"")</f>
        <v>0.44190000000000002</v>
      </c>
      <c r="AD142" s="153" t="s">
        <v>715</v>
      </c>
      <c r="AE142" s="153" t="s">
        <v>946</v>
      </c>
      <c r="AF142" s="153" t="s">
        <v>947</v>
      </c>
      <c r="AG142" s="153" t="s">
        <v>334</v>
      </c>
      <c r="AH142" s="153" t="s">
        <v>335</v>
      </c>
      <c r="AI142" s="153" t="s">
        <v>174</v>
      </c>
      <c r="AJ142" s="153" t="s">
        <v>174</v>
      </c>
      <c r="AK142" s="153" t="s">
        <v>174</v>
      </c>
      <c r="AL142" s="153" t="s">
        <v>2642</v>
      </c>
    </row>
    <row r="143" spans="1:38" ht="27.6" customHeight="1">
      <c r="A143" s="160"/>
      <c r="B143" s="160"/>
      <c r="C143" s="176"/>
      <c r="D143" s="38"/>
      <c r="E143" s="23"/>
      <c r="F143" s="59"/>
      <c r="H143" s="99"/>
      <c r="I143" s="99"/>
      <c r="J143" s="99"/>
      <c r="K143" s="23"/>
      <c r="L143" s="23"/>
      <c r="M143" s="23"/>
      <c r="N143" s="23"/>
      <c r="O143" s="23"/>
      <c r="P143" s="23"/>
      <c r="Q143" s="23"/>
      <c r="R143" s="23"/>
      <c r="S143" s="23"/>
      <c r="T143" s="23"/>
      <c r="U143" s="23"/>
      <c r="V143" s="23"/>
      <c r="W143" s="23"/>
      <c r="X143" s="23"/>
      <c r="Y143" s="23"/>
      <c r="Z143" s="23"/>
      <c r="AA143" s="23" t="s">
        <v>1046</v>
      </c>
      <c r="AB143" s="23" t="s">
        <v>1047</v>
      </c>
      <c r="AC143" s="153">
        <f>IF(Admissions!$D$194&lt;&gt;"",Admissions!$D$194,"")</f>
        <v>0.3533</v>
      </c>
      <c r="AD143" s="153" t="s">
        <v>715</v>
      </c>
      <c r="AE143" s="153" t="s">
        <v>946</v>
      </c>
      <c r="AF143" s="153" t="s">
        <v>947</v>
      </c>
      <c r="AG143" s="153" t="s">
        <v>334</v>
      </c>
      <c r="AH143" s="153" t="s">
        <v>335</v>
      </c>
      <c r="AI143" s="153" t="s">
        <v>174</v>
      </c>
      <c r="AJ143" s="153" t="s">
        <v>174</v>
      </c>
      <c r="AK143" s="153" t="s">
        <v>174</v>
      </c>
      <c r="AL143" s="153" t="s">
        <v>2642</v>
      </c>
    </row>
    <row r="144" spans="1:38" ht="12.75" customHeight="1">
      <c r="A144" s="71" t="s">
        <v>1054</v>
      </c>
      <c r="B144" s="402" t="s">
        <v>1055</v>
      </c>
      <c r="C144" s="390"/>
      <c r="D144" s="390"/>
      <c r="E144" s="390"/>
      <c r="F144" s="348">
        <v>46174</v>
      </c>
      <c r="H144" s="99"/>
      <c r="I144" s="99"/>
      <c r="J144" s="99"/>
      <c r="K144" s="23"/>
      <c r="L144" s="23"/>
      <c r="M144" s="23"/>
      <c r="N144" s="23"/>
      <c r="O144" s="23"/>
      <c r="P144" s="23"/>
      <c r="Q144" s="23"/>
      <c r="R144" s="23"/>
      <c r="S144" s="23"/>
      <c r="T144" s="23"/>
      <c r="U144" s="23"/>
      <c r="V144" s="23"/>
      <c r="W144" s="23"/>
      <c r="X144" s="23"/>
      <c r="Y144" s="23"/>
      <c r="Z144" s="23"/>
      <c r="AA144" s="23" t="s">
        <v>1048</v>
      </c>
      <c r="AB144" s="23" t="s">
        <v>1049</v>
      </c>
      <c r="AC144" s="153">
        <f>IF(Admissions!$D$195&lt;&gt;"",Admissions!$D$195,"")</f>
        <v>6.83E-2</v>
      </c>
      <c r="AD144" s="153" t="s">
        <v>715</v>
      </c>
      <c r="AE144" s="153" t="s">
        <v>946</v>
      </c>
      <c r="AF144" s="153" t="s">
        <v>947</v>
      </c>
      <c r="AG144" s="153" t="s">
        <v>334</v>
      </c>
      <c r="AH144" s="153" t="s">
        <v>335</v>
      </c>
      <c r="AI144" s="153" t="s">
        <v>174</v>
      </c>
      <c r="AJ144" s="153" t="s">
        <v>174</v>
      </c>
      <c r="AK144" s="153" t="s">
        <v>174</v>
      </c>
      <c r="AL144" s="153" t="s">
        <v>2642</v>
      </c>
    </row>
    <row r="145" spans="1:38" ht="12.75" customHeight="1">
      <c r="A145" s="71"/>
      <c r="B145" s="39"/>
      <c r="C145" s="39"/>
      <c r="D145" s="39"/>
      <c r="E145" s="76"/>
      <c r="F145" s="59"/>
      <c r="G145" s="99"/>
      <c r="H145" s="99"/>
      <c r="I145" s="99"/>
      <c r="J145" s="99"/>
      <c r="K145" s="23"/>
      <c r="L145" s="23"/>
      <c r="M145" s="23"/>
      <c r="N145" s="23"/>
      <c r="O145" s="23"/>
      <c r="P145" s="23"/>
      <c r="Q145" s="23"/>
      <c r="R145" s="23"/>
      <c r="S145" s="23"/>
      <c r="T145" s="23"/>
      <c r="U145" s="23"/>
      <c r="V145" s="23"/>
      <c r="W145" s="23"/>
      <c r="X145" s="23"/>
      <c r="Y145" s="23"/>
      <c r="Z145" s="23"/>
      <c r="AA145" s="23" t="s">
        <v>1050</v>
      </c>
      <c r="AB145" s="23" t="s">
        <v>1051</v>
      </c>
      <c r="AC145" s="153">
        <f>IF(Admissions!$D$196&lt;&gt;"",Admissions!$D$196,"")</f>
        <v>3.0000000000000001E-3</v>
      </c>
      <c r="AD145" s="153" t="s">
        <v>715</v>
      </c>
      <c r="AE145" s="153" t="s">
        <v>946</v>
      </c>
      <c r="AF145" s="153" t="s">
        <v>947</v>
      </c>
      <c r="AG145" s="153" t="s">
        <v>334</v>
      </c>
      <c r="AH145" s="153" t="s">
        <v>335</v>
      </c>
      <c r="AI145" s="153" t="s">
        <v>174</v>
      </c>
      <c r="AJ145" s="153" t="s">
        <v>174</v>
      </c>
      <c r="AK145" s="153" t="s">
        <v>174</v>
      </c>
      <c r="AL145" s="153" t="s">
        <v>2642</v>
      </c>
    </row>
    <row r="146" spans="1:38" ht="12.75" customHeight="1">
      <c r="A146" s="71" t="s">
        <v>1060</v>
      </c>
      <c r="B146" s="380" t="s">
        <v>925</v>
      </c>
      <c r="C146" s="390"/>
      <c r="D146" s="419" t="s">
        <v>2706</v>
      </c>
      <c r="E146" s="420"/>
      <c r="F146" s="421"/>
      <c r="G146" s="99"/>
      <c r="H146" s="99"/>
      <c r="I146" s="99"/>
      <c r="J146" s="99"/>
      <c r="K146" s="23"/>
      <c r="L146" s="23"/>
      <c r="M146" s="23"/>
      <c r="N146" s="23"/>
      <c r="O146" s="23"/>
      <c r="P146" s="23"/>
      <c r="Q146" s="23"/>
      <c r="R146" s="23"/>
      <c r="S146" s="23"/>
      <c r="T146" s="23"/>
      <c r="U146" s="23"/>
      <c r="V146" s="23"/>
      <c r="W146" s="23"/>
      <c r="X146" s="23"/>
      <c r="Y146" s="23"/>
      <c r="Z146" s="23"/>
      <c r="AA146" s="23" t="s">
        <v>1052</v>
      </c>
      <c r="AB146" s="23" t="s">
        <v>1053</v>
      </c>
      <c r="AC146" s="153" t="str">
        <f>IF(Admissions!$D$197&lt;&gt;"",Admissions!$D$197,"")</f>
        <v/>
      </c>
      <c r="AD146" s="153" t="s">
        <v>715</v>
      </c>
      <c r="AE146" s="153" t="s">
        <v>946</v>
      </c>
      <c r="AF146" s="153" t="s">
        <v>947</v>
      </c>
      <c r="AG146" s="153" t="s">
        <v>334</v>
      </c>
      <c r="AH146" s="153" t="s">
        <v>335</v>
      </c>
      <c r="AI146" s="153" t="s">
        <v>174</v>
      </c>
      <c r="AJ146" s="153" t="s">
        <v>174</v>
      </c>
      <c r="AK146" s="153" t="s">
        <v>174</v>
      </c>
      <c r="AL146" s="153" t="s">
        <v>2642</v>
      </c>
    </row>
    <row r="147" spans="1:38" ht="31.9" customHeight="1">
      <c r="A147" s="71"/>
      <c r="B147" s="390"/>
      <c r="C147" s="390"/>
      <c r="D147" s="422"/>
      <c r="E147" s="423"/>
      <c r="F147" s="424"/>
      <c r="G147" s="99"/>
      <c r="H147" s="99"/>
      <c r="I147" s="23"/>
      <c r="J147" s="99"/>
      <c r="K147" s="23"/>
      <c r="L147" s="23"/>
      <c r="M147" s="23"/>
      <c r="N147" s="23"/>
      <c r="O147" s="23"/>
      <c r="P147" s="23"/>
      <c r="Q147" s="23"/>
      <c r="R147" s="23"/>
      <c r="S147" s="23"/>
      <c r="T147" s="23"/>
      <c r="U147" s="23"/>
      <c r="V147" s="23"/>
      <c r="W147" s="23"/>
      <c r="X147" s="23"/>
      <c r="Y147" s="23"/>
      <c r="Z147" s="23"/>
      <c r="AA147" s="23" t="s">
        <v>1056</v>
      </c>
      <c r="AB147" s="23" t="s">
        <v>1057</v>
      </c>
      <c r="AC147" s="153">
        <f>IF(Admissions!$D$198&lt;&gt;"",Admissions!$D$198,"")</f>
        <v>1.0001</v>
      </c>
      <c r="AD147" s="153" t="s">
        <v>715</v>
      </c>
      <c r="AE147" s="153" t="s">
        <v>946</v>
      </c>
      <c r="AF147" s="153" t="s">
        <v>947</v>
      </c>
      <c r="AG147" s="153" t="s">
        <v>334</v>
      </c>
      <c r="AH147" s="153" t="s">
        <v>335</v>
      </c>
      <c r="AI147" s="153" t="s">
        <v>174</v>
      </c>
      <c r="AJ147" s="153" t="s">
        <v>174</v>
      </c>
      <c r="AK147" s="153" t="s">
        <v>174</v>
      </c>
      <c r="AL147" s="153" t="s">
        <v>2642</v>
      </c>
    </row>
    <row r="148" spans="1:38" ht="12.75" customHeight="1">
      <c r="A148" s="71"/>
      <c r="B148" s="38"/>
      <c r="C148" s="38"/>
      <c r="D148" s="38"/>
      <c r="E148" s="76"/>
      <c r="F148" s="59"/>
      <c r="G148" s="23"/>
      <c r="H148" s="23"/>
      <c r="I148" s="23"/>
      <c r="J148" s="23"/>
      <c r="K148" s="23"/>
      <c r="L148" s="23"/>
      <c r="M148" s="23"/>
      <c r="N148" s="23"/>
      <c r="O148" s="23"/>
      <c r="P148" s="23"/>
      <c r="Q148" s="23"/>
      <c r="R148" s="23"/>
      <c r="S148" s="23"/>
      <c r="T148" s="23"/>
      <c r="U148" s="23"/>
      <c r="V148" s="23"/>
      <c r="W148" s="23"/>
      <c r="X148" s="23"/>
      <c r="Y148" s="23"/>
      <c r="Z148" s="23"/>
      <c r="AA148" s="23" t="s">
        <v>1058</v>
      </c>
      <c r="AB148" s="23" t="s">
        <v>1059</v>
      </c>
      <c r="AC148" s="153">
        <f>IF(Admissions!$C$201&lt;&gt;"",Admissions!$C$201,"")</f>
        <v>9.4E-2</v>
      </c>
      <c r="AD148" s="153" t="s">
        <v>715</v>
      </c>
      <c r="AE148" s="153" t="s">
        <v>946</v>
      </c>
      <c r="AF148" s="153" t="s">
        <v>947</v>
      </c>
      <c r="AG148" s="153" t="s">
        <v>334</v>
      </c>
      <c r="AH148" s="153" t="s">
        <v>335</v>
      </c>
      <c r="AI148" s="153" t="s">
        <v>174</v>
      </c>
      <c r="AJ148" s="153" t="s">
        <v>174</v>
      </c>
      <c r="AK148" s="153" t="s">
        <v>174</v>
      </c>
      <c r="AL148" s="153" t="s">
        <v>2642</v>
      </c>
    </row>
    <row r="149" spans="1:38" ht="27" customHeight="1">
      <c r="A149" s="71" t="s">
        <v>1067</v>
      </c>
      <c r="B149" s="425" t="s">
        <v>2561</v>
      </c>
      <c r="C149" s="390"/>
      <c r="D149" s="390"/>
      <c r="E149" s="390"/>
      <c r="F149" s="390"/>
      <c r="G149" s="23"/>
      <c r="H149" s="23"/>
      <c r="I149" s="23"/>
      <c r="J149" s="23"/>
      <c r="K149" s="23"/>
      <c r="L149" s="23"/>
      <c r="M149" s="23"/>
      <c r="N149" s="23"/>
      <c r="O149" s="23"/>
      <c r="P149" s="23"/>
      <c r="Q149" s="23"/>
      <c r="R149" s="23"/>
      <c r="S149" s="23"/>
      <c r="T149" s="23"/>
      <c r="U149" s="23"/>
      <c r="V149" s="23"/>
      <c r="W149" s="23"/>
      <c r="X149" s="23"/>
      <c r="Y149" s="23"/>
      <c r="Z149" s="23"/>
      <c r="AA149" s="23" t="s">
        <v>1061</v>
      </c>
      <c r="AB149" s="23" t="s">
        <v>1062</v>
      </c>
      <c r="AC149" s="153">
        <f>IF(Admissions!$C$202&lt;&gt;"",Admissions!$C$202,"")</f>
        <v>0.502</v>
      </c>
      <c r="AD149" s="153" t="s">
        <v>715</v>
      </c>
      <c r="AE149" s="153" t="s">
        <v>946</v>
      </c>
      <c r="AF149" s="153" t="s">
        <v>947</v>
      </c>
      <c r="AG149" s="153" t="s">
        <v>334</v>
      </c>
      <c r="AH149" s="153" t="s">
        <v>335</v>
      </c>
      <c r="AI149" s="153" t="s">
        <v>174</v>
      </c>
      <c r="AJ149" s="153" t="s">
        <v>174</v>
      </c>
      <c r="AK149" s="153" t="s">
        <v>174</v>
      </c>
      <c r="AL149" s="153" t="s">
        <v>2642</v>
      </c>
    </row>
    <row r="150" spans="1:38" ht="12.75">
      <c r="A150" s="179"/>
      <c r="B150" s="166" t="s">
        <v>927</v>
      </c>
      <c r="C150" s="39"/>
      <c r="D150" s="39"/>
      <c r="E150" s="75"/>
      <c r="F150" s="99"/>
      <c r="G150" s="23"/>
      <c r="H150" s="23"/>
      <c r="I150" s="23"/>
      <c r="J150" s="23"/>
      <c r="K150" s="23"/>
      <c r="L150" s="23"/>
      <c r="M150" s="23"/>
      <c r="N150" s="23"/>
      <c r="O150" s="23"/>
      <c r="P150" s="23"/>
      <c r="Q150" s="23"/>
      <c r="R150" s="23"/>
      <c r="S150" s="23"/>
      <c r="T150" s="23"/>
      <c r="U150" s="23"/>
      <c r="V150" s="23"/>
      <c r="W150" s="23"/>
      <c r="X150" s="23"/>
      <c r="Y150" s="23"/>
      <c r="Z150" s="23"/>
      <c r="AA150" s="23" t="s">
        <v>1063</v>
      </c>
      <c r="AB150" s="23" t="s">
        <v>1064</v>
      </c>
      <c r="AC150" s="153">
        <f>IF(Admissions!$C$203&lt;&gt;"",Admissions!$C$203,"")</f>
        <v>0.35680000000000001</v>
      </c>
      <c r="AD150" s="153" t="s">
        <v>715</v>
      </c>
      <c r="AE150" s="153" t="s">
        <v>946</v>
      </c>
      <c r="AF150" s="153" t="s">
        <v>947</v>
      </c>
      <c r="AG150" s="153" t="s">
        <v>334</v>
      </c>
      <c r="AH150" s="153" t="s">
        <v>335</v>
      </c>
      <c r="AI150" s="153" t="s">
        <v>174</v>
      </c>
      <c r="AJ150" s="153" t="s">
        <v>174</v>
      </c>
      <c r="AK150" s="153" t="s">
        <v>174</v>
      </c>
      <c r="AL150" s="153" t="s">
        <v>2642</v>
      </c>
    </row>
    <row r="151" spans="1:38" ht="12.75">
      <c r="A151" s="179"/>
      <c r="B151" s="399" t="s">
        <v>929</v>
      </c>
      <c r="C151" s="390"/>
      <c r="D151" s="390"/>
      <c r="E151" s="59"/>
      <c r="F151" s="99"/>
      <c r="G151" s="23"/>
      <c r="H151" s="23"/>
      <c r="I151" s="23"/>
      <c r="J151" s="23"/>
      <c r="K151" s="23"/>
      <c r="L151" s="23"/>
      <c r="M151" s="23"/>
      <c r="N151" s="23"/>
      <c r="O151" s="23"/>
      <c r="P151" s="23"/>
      <c r="Q151" s="23"/>
      <c r="R151" s="23"/>
      <c r="S151" s="23"/>
      <c r="T151" s="23"/>
      <c r="U151" s="23"/>
      <c r="V151" s="23"/>
      <c r="W151" s="23"/>
      <c r="X151" s="23"/>
      <c r="Y151" s="23"/>
      <c r="Z151" s="23"/>
      <c r="AA151" s="23" t="s">
        <v>1065</v>
      </c>
      <c r="AB151" s="23" t="s">
        <v>1066</v>
      </c>
      <c r="AC151" s="153">
        <f>IF(Admissions!$C$204&lt;&gt;"",Admissions!$C$204,"")</f>
        <v>4.5199999999999997E-2</v>
      </c>
      <c r="AD151" s="153" t="s">
        <v>715</v>
      </c>
      <c r="AE151" s="153" t="s">
        <v>946</v>
      </c>
      <c r="AF151" s="153" t="s">
        <v>947</v>
      </c>
      <c r="AG151" s="153" t="s">
        <v>334</v>
      </c>
      <c r="AH151" s="153" t="s">
        <v>335</v>
      </c>
      <c r="AI151" s="153" t="s">
        <v>174</v>
      </c>
      <c r="AJ151" s="153" t="s">
        <v>174</v>
      </c>
      <c r="AK151" s="153" t="s">
        <v>174</v>
      </c>
      <c r="AL151" s="153" t="s">
        <v>2642</v>
      </c>
    </row>
    <row r="152" spans="1:38" ht="12.75">
      <c r="A152" s="179"/>
      <c r="B152" s="166" t="s">
        <v>932</v>
      </c>
      <c r="C152" s="39"/>
      <c r="D152" s="39"/>
      <c r="E152" s="59"/>
      <c r="F152" s="23"/>
      <c r="G152" s="23"/>
      <c r="H152" s="23"/>
      <c r="I152" s="23"/>
      <c r="J152" s="23"/>
      <c r="K152" s="23"/>
      <c r="L152" s="23"/>
      <c r="M152" s="23"/>
      <c r="N152" s="23"/>
      <c r="O152" s="23"/>
      <c r="P152" s="23"/>
      <c r="Q152" s="23"/>
      <c r="R152" s="23"/>
      <c r="S152" s="23"/>
      <c r="T152" s="23"/>
      <c r="U152" s="23"/>
      <c r="V152" s="23"/>
      <c r="W152" s="23"/>
      <c r="X152" s="23"/>
      <c r="Y152" s="23"/>
      <c r="Z152" s="23"/>
      <c r="AA152" s="23" t="s">
        <v>1068</v>
      </c>
      <c r="AB152" s="23" t="s">
        <v>1069</v>
      </c>
      <c r="AC152" s="153">
        <f>IF(Admissions!$C$205&lt;&gt;"",Admissions!$C$205,"")</f>
        <v>1.9E-3</v>
      </c>
      <c r="AD152" s="153" t="s">
        <v>715</v>
      </c>
      <c r="AE152" s="153" t="s">
        <v>946</v>
      </c>
      <c r="AF152" s="153" t="s">
        <v>947</v>
      </c>
      <c r="AG152" s="153" t="s">
        <v>334</v>
      </c>
      <c r="AH152" s="153" t="s">
        <v>335</v>
      </c>
      <c r="AI152" s="153" t="s">
        <v>174</v>
      </c>
      <c r="AJ152" s="153" t="s">
        <v>174</v>
      </c>
      <c r="AK152" s="153" t="s">
        <v>174</v>
      </c>
      <c r="AL152" s="153" t="s">
        <v>2642</v>
      </c>
    </row>
    <row r="153" spans="1:38" ht="12.75">
      <c r="A153" s="179"/>
      <c r="B153" s="39" t="s">
        <v>935</v>
      </c>
      <c r="C153" s="39"/>
      <c r="D153" s="39"/>
      <c r="E153" s="76"/>
      <c r="F153" s="59"/>
      <c r="G153" s="23"/>
      <c r="H153" s="23"/>
      <c r="I153" s="99"/>
      <c r="J153" s="23"/>
      <c r="K153" s="23"/>
      <c r="L153" s="23"/>
      <c r="M153" s="23"/>
      <c r="N153" s="23"/>
      <c r="O153" s="23"/>
      <c r="P153" s="23"/>
      <c r="Q153" s="23"/>
      <c r="R153" s="23"/>
      <c r="S153" s="23"/>
      <c r="T153" s="23"/>
      <c r="U153" s="23"/>
      <c r="V153" s="23"/>
      <c r="W153" s="23"/>
      <c r="X153" s="23"/>
      <c r="Y153" s="23"/>
      <c r="Z153" s="23"/>
      <c r="AA153" s="23" t="s">
        <v>1070</v>
      </c>
      <c r="AB153" s="23" t="s">
        <v>1071</v>
      </c>
      <c r="AC153" s="153">
        <f>IF(Admissions!$C$206&lt;&gt;"",Admissions!$C$206,"")</f>
        <v>0</v>
      </c>
      <c r="AD153" s="153" t="s">
        <v>715</v>
      </c>
      <c r="AE153" s="153" t="s">
        <v>946</v>
      </c>
      <c r="AF153" s="153" t="s">
        <v>947</v>
      </c>
      <c r="AG153" s="153" t="s">
        <v>334</v>
      </c>
      <c r="AH153" s="153" t="s">
        <v>335</v>
      </c>
      <c r="AI153" s="153" t="s">
        <v>174</v>
      </c>
      <c r="AJ153" s="153" t="s">
        <v>174</v>
      </c>
      <c r="AK153" s="153" t="s">
        <v>174</v>
      </c>
      <c r="AL153" s="153" t="s">
        <v>2642</v>
      </c>
    </row>
    <row r="154" spans="1:38" ht="12.75">
      <c r="A154" s="179"/>
      <c r="B154" s="166" t="s">
        <v>937</v>
      </c>
      <c r="C154" s="38"/>
      <c r="D154" s="38"/>
      <c r="E154" s="59"/>
      <c r="F154" s="23"/>
      <c r="G154" s="99"/>
      <c r="H154" s="99"/>
      <c r="I154" s="23"/>
      <c r="J154" s="23"/>
      <c r="K154" s="23"/>
      <c r="L154" s="23"/>
      <c r="M154" s="23"/>
      <c r="N154" s="23"/>
      <c r="O154" s="23"/>
      <c r="P154" s="23"/>
      <c r="Q154" s="23"/>
      <c r="R154" s="23"/>
      <c r="S154" s="23"/>
      <c r="T154" s="23"/>
      <c r="U154" s="23"/>
      <c r="V154" s="23"/>
      <c r="W154" s="23"/>
      <c r="X154" s="23"/>
      <c r="Y154" s="23"/>
      <c r="Z154" s="23"/>
      <c r="AA154" s="23" t="s">
        <v>1072</v>
      </c>
      <c r="AB154" s="23" t="s">
        <v>1073</v>
      </c>
      <c r="AC154" s="153">
        <f>IF(Admissions!$C$207&lt;&gt;"",Admissions!$C$207,"")</f>
        <v>0.99990000000000001</v>
      </c>
      <c r="AD154" s="153" t="s">
        <v>715</v>
      </c>
      <c r="AE154" s="153" t="s">
        <v>946</v>
      </c>
      <c r="AF154" s="153" t="s">
        <v>947</v>
      </c>
      <c r="AG154" s="153" t="s">
        <v>334</v>
      </c>
      <c r="AH154" s="153" t="s">
        <v>335</v>
      </c>
      <c r="AI154" s="153" t="s">
        <v>174</v>
      </c>
      <c r="AJ154" s="153" t="s">
        <v>174</v>
      </c>
      <c r="AK154" s="153" t="s">
        <v>174</v>
      </c>
      <c r="AL154" s="153" t="s">
        <v>2642</v>
      </c>
    </row>
    <row r="155" spans="1:38" ht="12.75">
      <c r="A155" s="179" t="s">
        <v>2689</v>
      </c>
      <c r="B155" s="166" t="s">
        <v>939</v>
      </c>
      <c r="C155" s="162" t="s">
        <v>2707</v>
      </c>
      <c r="D155" s="170"/>
      <c r="E155" s="170"/>
      <c r="F155" s="170"/>
      <c r="G155" s="23"/>
      <c r="H155" s="23"/>
      <c r="I155" s="23"/>
      <c r="J155" s="23"/>
      <c r="K155" s="23"/>
      <c r="L155" s="23"/>
      <c r="M155" s="23"/>
      <c r="N155" s="23"/>
      <c r="O155" s="23"/>
      <c r="P155" s="23"/>
      <c r="Q155" s="23"/>
      <c r="R155" s="23"/>
      <c r="S155" s="23"/>
      <c r="T155" s="23"/>
      <c r="U155" s="23"/>
      <c r="V155" s="23"/>
      <c r="W155" s="23"/>
      <c r="X155" s="23"/>
      <c r="Y155" s="23"/>
      <c r="Z155" s="23"/>
      <c r="AA155" s="23" t="s">
        <v>1074</v>
      </c>
      <c r="AB155" s="23" t="s">
        <v>1075</v>
      </c>
      <c r="AC155" s="153">
        <f>IF(Admissions!$C$210&lt;&gt;"",Admissions!$C$210,"")</f>
        <v>0.19109999999999999</v>
      </c>
      <c r="AD155" s="153" t="s">
        <v>715</v>
      </c>
      <c r="AE155" s="153" t="s">
        <v>946</v>
      </c>
      <c r="AF155" s="153" t="s">
        <v>947</v>
      </c>
      <c r="AG155" s="153" t="s">
        <v>334</v>
      </c>
      <c r="AH155" s="153" t="s">
        <v>335</v>
      </c>
      <c r="AI155" s="153" t="s">
        <v>174</v>
      </c>
      <c r="AJ155" s="153" t="s">
        <v>174</v>
      </c>
      <c r="AK155" s="153" t="s">
        <v>174</v>
      </c>
      <c r="AL155" s="153" t="s">
        <v>2642</v>
      </c>
    </row>
    <row r="156" spans="1:38" ht="12.75" customHeight="1">
      <c r="A156" s="71"/>
      <c r="B156" s="39"/>
      <c r="C156" s="39"/>
      <c r="D156" s="39"/>
      <c r="E156" s="76"/>
      <c r="F156" s="59"/>
      <c r="G156" s="23"/>
      <c r="H156" s="23"/>
      <c r="I156" s="23"/>
      <c r="J156" s="23"/>
      <c r="K156" s="23"/>
      <c r="L156" s="23"/>
      <c r="M156" s="23"/>
      <c r="N156" s="23"/>
      <c r="O156" s="23"/>
      <c r="P156" s="23"/>
      <c r="Q156" s="23"/>
      <c r="R156" s="23"/>
      <c r="S156" s="23"/>
      <c r="T156" s="23"/>
      <c r="U156" s="23"/>
      <c r="V156" s="23"/>
      <c r="W156" s="23"/>
      <c r="X156" s="23"/>
      <c r="Y156" s="23"/>
      <c r="Z156" s="23"/>
      <c r="AA156" s="23" t="s">
        <v>1076</v>
      </c>
      <c r="AB156" s="23" t="s">
        <v>1077</v>
      </c>
      <c r="AC156" s="153">
        <f>IF(Admissions!$C$211&lt;&gt;"",Admissions!$C$211,"")</f>
        <v>0.41830000000000001</v>
      </c>
      <c r="AD156" s="153" t="s">
        <v>715</v>
      </c>
      <c r="AE156" s="153" t="s">
        <v>946</v>
      </c>
      <c r="AF156" s="153" t="s">
        <v>947</v>
      </c>
      <c r="AG156" s="153" t="s">
        <v>334</v>
      </c>
      <c r="AH156" s="153" t="s">
        <v>335</v>
      </c>
      <c r="AI156" s="153" t="s">
        <v>174</v>
      </c>
      <c r="AJ156" s="153" t="s">
        <v>174</v>
      </c>
      <c r="AK156" s="153" t="s">
        <v>174</v>
      </c>
      <c r="AL156" s="153" t="s">
        <v>2642</v>
      </c>
    </row>
    <row r="157" spans="1:38" ht="12.75" customHeight="1">
      <c r="A157" s="71"/>
      <c r="B157" s="39"/>
      <c r="C157" s="39"/>
      <c r="D157" s="39"/>
      <c r="E157" s="76"/>
      <c r="F157" s="59"/>
      <c r="G157" s="23"/>
      <c r="H157" s="23"/>
      <c r="I157" s="23"/>
      <c r="J157" s="23"/>
      <c r="K157" s="23"/>
      <c r="L157" s="23"/>
      <c r="M157" s="23"/>
      <c r="N157" s="23"/>
      <c r="O157" s="23"/>
      <c r="P157" s="23"/>
      <c r="Q157" s="23"/>
      <c r="R157" s="23"/>
      <c r="S157" s="23"/>
      <c r="T157" s="23"/>
      <c r="U157" s="23"/>
      <c r="V157" s="23"/>
      <c r="W157" s="23"/>
      <c r="X157" s="23"/>
      <c r="Y157" s="23"/>
      <c r="Z157" s="23"/>
      <c r="AA157" s="23" t="s">
        <v>1078</v>
      </c>
      <c r="AB157" s="23" t="s">
        <v>1079</v>
      </c>
      <c r="AC157" s="153">
        <f>IF(Admissions!$C$212&lt;&gt;"",Admissions!$C$212,"")</f>
        <v>0.34820000000000001</v>
      </c>
      <c r="AD157" s="153" t="s">
        <v>715</v>
      </c>
      <c r="AE157" s="153" t="s">
        <v>946</v>
      </c>
      <c r="AF157" s="153" t="s">
        <v>947</v>
      </c>
      <c r="AG157" s="153" t="s">
        <v>334</v>
      </c>
      <c r="AH157" s="153" t="s">
        <v>335</v>
      </c>
      <c r="AI157" s="153" t="s">
        <v>174</v>
      </c>
      <c r="AJ157" s="153" t="s">
        <v>174</v>
      </c>
      <c r="AK157" s="153" t="s">
        <v>174</v>
      </c>
      <c r="AL157" s="153" t="s">
        <v>2642</v>
      </c>
    </row>
    <row r="158" spans="1:38" ht="12.75" customHeight="1">
      <c r="A158" s="71"/>
      <c r="B158" s="23"/>
      <c r="C158" s="39"/>
      <c r="D158" s="39"/>
      <c r="E158" s="76"/>
      <c r="F158" s="59"/>
      <c r="G158" s="23"/>
      <c r="H158" s="23"/>
      <c r="I158" s="23"/>
      <c r="J158" s="23"/>
      <c r="K158" s="23"/>
      <c r="L158" s="23"/>
      <c r="M158" s="23"/>
      <c r="N158" s="23"/>
      <c r="O158" s="23"/>
      <c r="P158" s="23"/>
      <c r="Q158" s="23"/>
      <c r="R158" s="23"/>
      <c r="S158" s="23"/>
      <c r="T158" s="23"/>
      <c r="U158" s="23"/>
      <c r="V158" s="23"/>
      <c r="W158" s="23"/>
      <c r="X158" s="23"/>
      <c r="Y158" s="23"/>
      <c r="Z158" s="23"/>
      <c r="AA158" s="23" t="s">
        <v>1080</v>
      </c>
      <c r="AB158" s="23" t="s">
        <v>1081</v>
      </c>
      <c r="AC158" s="153">
        <f>IF(Admissions!$C$213&lt;&gt;"",Admissions!$C$213,"")</f>
        <v>4.2500000000000003E-2</v>
      </c>
      <c r="AD158" s="153" t="s">
        <v>715</v>
      </c>
      <c r="AE158" s="153" t="s">
        <v>946</v>
      </c>
      <c r="AF158" s="153" t="s">
        <v>947</v>
      </c>
      <c r="AG158" s="153" t="s">
        <v>334</v>
      </c>
      <c r="AH158" s="153" t="s">
        <v>335</v>
      </c>
      <c r="AI158" s="153" t="s">
        <v>174</v>
      </c>
      <c r="AJ158" s="153" t="s">
        <v>174</v>
      </c>
      <c r="AK158" s="153" t="s">
        <v>174</v>
      </c>
      <c r="AL158" s="153" t="s">
        <v>2642</v>
      </c>
    </row>
    <row r="159" spans="1:38" ht="12.75" customHeight="1">
      <c r="A159" s="38"/>
      <c r="B159" s="155" t="s">
        <v>1118</v>
      </c>
      <c r="C159" s="176"/>
      <c r="D159" s="38"/>
      <c r="E159" s="23"/>
      <c r="F159" s="59"/>
      <c r="G159" s="23"/>
      <c r="H159" s="23"/>
      <c r="I159" s="23"/>
      <c r="J159" s="23"/>
      <c r="K159" s="23"/>
      <c r="L159" s="23"/>
      <c r="M159" s="23"/>
      <c r="N159" s="23"/>
      <c r="O159" s="23"/>
      <c r="P159" s="23"/>
      <c r="Q159" s="23"/>
      <c r="R159" s="23"/>
      <c r="S159" s="23"/>
      <c r="T159" s="23"/>
      <c r="U159" s="23"/>
      <c r="V159" s="23"/>
      <c r="W159" s="23"/>
      <c r="X159" s="23"/>
      <c r="Y159" s="23"/>
      <c r="Z159" s="23"/>
      <c r="AA159" s="23" t="s">
        <v>1082</v>
      </c>
      <c r="AB159" s="23" t="s">
        <v>1083</v>
      </c>
      <c r="AC159" s="153">
        <f>IF(Admissions!$C$214&lt;&gt;"",Admissions!$C$214,"")</f>
        <v>0</v>
      </c>
      <c r="AD159" s="153" t="s">
        <v>715</v>
      </c>
      <c r="AE159" s="153" t="s">
        <v>946</v>
      </c>
      <c r="AF159" s="153" t="s">
        <v>947</v>
      </c>
      <c r="AG159" s="153" t="s">
        <v>334</v>
      </c>
      <c r="AH159" s="153" t="s">
        <v>335</v>
      </c>
      <c r="AI159" s="153" t="s">
        <v>174</v>
      </c>
      <c r="AJ159" s="153" t="s">
        <v>174</v>
      </c>
      <c r="AK159" s="153" t="s">
        <v>174</v>
      </c>
      <c r="AL159" s="153" t="s">
        <v>2642</v>
      </c>
    </row>
    <row r="160" spans="1:38" ht="12.75" customHeight="1">
      <c r="A160" s="38"/>
      <c r="B160" s="399" t="s">
        <v>1121</v>
      </c>
      <c r="C160" s="390"/>
      <c r="D160" s="390"/>
      <c r="E160" s="390"/>
      <c r="F160" s="390"/>
      <c r="G160" s="23"/>
      <c r="H160" s="23"/>
      <c r="I160" s="23"/>
      <c r="J160" s="23"/>
      <c r="K160" s="23"/>
      <c r="L160" s="23"/>
      <c r="M160" s="23"/>
      <c r="N160" s="23"/>
      <c r="O160" s="23"/>
      <c r="P160" s="23"/>
      <c r="Q160" s="23"/>
      <c r="R160" s="23"/>
      <c r="S160" s="23"/>
      <c r="T160" s="23"/>
      <c r="U160" s="23"/>
      <c r="V160" s="23"/>
      <c r="W160" s="23"/>
      <c r="X160" s="23"/>
      <c r="Y160" s="23"/>
      <c r="Z160" s="23"/>
      <c r="AA160" s="23" t="s">
        <v>1084</v>
      </c>
      <c r="AB160" s="23" t="s">
        <v>1085</v>
      </c>
      <c r="AC160" s="153">
        <f>IF(Admissions!$C$215&lt;&gt;"",Admissions!$C$215,"")</f>
        <v>0</v>
      </c>
      <c r="AD160" s="153" t="s">
        <v>715</v>
      </c>
      <c r="AE160" s="153" t="s">
        <v>946</v>
      </c>
      <c r="AF160" s="153" t="s">
        <v>947</v>
      </c>
      <c r="AG160" s="153" t="s">
        <v>334</v>
      </c>
      <c r="AH160" s="153" t="s">
        <v>335</v>
      </c>
      <c r="AI160" s="153" t="s">
        <v>174</v>
      </c>
      <c r="AJ160" s="153" t="s">
        <v>174</v>
      </c>
      <c r="AK160" s="153" t="s">
        <v>174</v>
      </c>
      <c r="AL160" s="153" t="s">
        <v>2642</v>
      </c>
    </row>
    <row r="161" spans="1:38" ht="12.75" customHeight="1">
      <c r="A161" s="38"/>
      <c r="B161" s="155"/>
      <c r="C161" s="176"/>
      <c r="D161" s="38"/>
      <c r="E161" s="23"/>
      <c r="F161" s="59"/>
      <c r="G161" s="23"/>
      <c r="H161" s="23"/>
      <c r="I161" s="23"/>
      <c r="J161" s="23"/>
      <c r="K161" s="23"/>
      <c r="L161" s="23"/>
      <c r="M161" s="23"/>
      <c r="N161" s="23"/>
      <c r="O161" s="23"/>
      <c r="P161" s="23"/>
      <c r="Q161" s="23"/>
      <c r="R161" s="23"/>
      <c r="S161" s="23"/>
      <c r="T161" s="23"/>
      <c r="U161" s="23"/>
      <c r="V161" s="23"/>
      <c r="W161" s="23"/>
      <c r="X161" s="23"/>
      <c r="Y161" s="23"/>
      <c r="Z161" s="23"/>
      <c r="AA161" s="23" t="s">
        <v>1086</v>
      </c>
      <c r="AB161" s="23" t="s">
        <v>1087</v>
      </c>
      <c r="AC161" s="153">
        <f>IF(Admissions!$C$216&lt;&gt;"",Admissions!$C$216,"")</f>
        <v>1.0001</v>
      </c>
      <c r="AD161" s="153" t="s">
        <v>715</v>
      </c>
      <c r="AE161" s="153" t="s">
        <v>946</v>
      </c>
      <c r="AF161" s="153" t="s">
        <v>947</v>
      </c>
      <c r="AG161" s="153" t="s">
        <v>334</v>
      </c>
      <c r="AH161" s="153" t="s">
        <v>335</v>
      </c>
      <c r="AI161" s="153" t="s">
        <v>174</v>
      </c>
      <c r="AJ161" s="153" t="s">
        <v>174</v>
      </c>
      <c r="AK161" s="153" t="s">
        <v>174</v>
      </c>
      <c r="AL161" s="153" t="s">
        <v>2642</v>
      </c>
    </row>
    <row r="162" spans="1:38" ht="12.75" customHeight="1">
      <c r="A162" s="71" t="s">
        <v>1126</v>
      </c>
      <c r="B162" s="375" t="s">
        <v>1127</v>
      </c>
      <c r="C162" s="390"/>
      <c r="D162" s="390"/>
      <c r="E162" s="390"/>
      <c r="F162" s="390"/>
      <c r="G162" s="23"/>
      <c r="H162" s="23"/>
      <c r="I162" s="23"/>
      <c r="J162" s="23"/>
      <c r="K162" s="23"/>
      <c r="L162" s="23"/>
      <c r="M162" s="23"/>
      <c r="N162" s="23"/>
      <c r="O162" s="23"/>
      <c r="P162" s="23"/>
      <c r="Q162" s="23"/>
      <c r="R162" s="23"/>
      <c r="S162" s="23"/>
      <c r="T162" s="23"/>
      <c r="U162" s="23"/>
      <c r="V162" s="23"/>
      <c r="W162" s="23"/>
      <c r="X162" s="23"/>
      <c r="Y162" s="23"/>
      <c r="Z162" s="23"/>
      <c r="AA162" s="23" t="s">
        <v>1088</v>
      </c>
      <c r="AB162" s="23" t="s">
        <v>1089</v>
      </c>
      <c r="AC162" s="153">
        <f>IF(Admissions!$D$210&lt;&gt;"",Admissions!$D$210,"")</f>
        <v>0.1996</v>
      </c>
      <c r="AD162" s="153" t="s">
        <v>715</v>
      </c>
      <c r="AE162" s="153" t="s">
        <v>946</v>
      </c>
      <c r="AF162" s="153" t="s">
        <v>947</v>
      </c>
      <c r="AG162" s="153" t="s">
        <v>334</v>
      </c>
      <c r="AH162" s="153" t="s">
        <v>335</v>
      </c>
      <c r="AI162" s="153" t="s">
        <v>174</v>
      </c>
      <c r="AJ162" s="153" t="s">
        <v>174</v>
      </c>
      <c r="AK162" s="153" t="s">
        <v>174</v>
      </c>
      <c r="AL162" s="153" t="s">
        <v>2642</v>
      </c>
    </row>
    <row r="163" spans="1:38" ht="12.75" customHeight="1">
      <c r="A163" s="71"/>
      <c r="B163" s="399" t="s">
        <v>1130</v>
      </c>
      <c r="C163" s="390"/>
      <c r="D163" s="390"/>
      <c r="E163" s="390"/>
      <c r="F163" s="390"/>
      <c r="G163" s="23"/>
      <c r="H163" s="23"/>
      <c r="I163" s="23"/>
      <c r="J163" s="23"/>
      <c r="K163" s="23"/>
      <c r="L163" s="23"/>
      <c r="M163" s="23"/>
      <c r="N163" s="23"/>
      <c r="O163" s="23"/>
      <c r="P163" s="23"/>
      <c r="Q163" s="23"/>
      <c r="R163" s="23"/>
      <c r="S163" s="23"/>
      <c r="T163" s="23"/>
      <c r="U163" s="23"/>
      <c r="V163" s="23"/>
      <c r="W163" s="23"/>
      <c r="X163" s="23"/>
      <c r="Y163" s="23"/>
      <c r="Z163" s="23"/>
      <c r="AA163" s="23" t="s">
        <v>1090</v>
      </c>
      <c r="AB163" s="23" t="s">
        <v>1091</v>
      </c>
      <c r="AC163" s="153">
        <f>IF(Admissions!$D$211&lt;&gt;"",Admissions!$D$211,"")</f>
        <v>0.33119999999999999</v>
      </c>
      <c r="AD163" s="153" t="s">
        <v>715</v>
      </c>
      <c r="AE163" s="153" t="s">
        <v>946</v>
      </c>
      <c r="AF163" s="153" t="s">
        <v>947</v>
      </c>
      <c r="AG163" s="153" t="s">
        <v>334</v>
      </c>
      <c r="AH163" s="153" t="s">
        <v>335</v>
      </c>
      <c r="AI163" s="153" t="s">
        <v>174</v>
      </c>
      <c r="AJ163" s="153" t="s">
        <v>174</v>
      </c>
      <c r="AK163" s="153" t="s">
        <v>174</v>
      </c>
      <c r="AL163" s="153" t="s">
        <v>2642</v>
      </c>
    </row>
    <row r="164" spans="1:38" ht="12.75" customHeight="1">
      <c r="A164" s="71"/>
      <c r="B164" s="428" t="s">
        <v>2562</v>
      </c>
      <c r="C164" s="390"/>
      <c r="D164" s="390"/>
      <c r="E164" s="390"/>
      <c r="F164" s="390"/>
      <c r="G164" s="23"/>
      <c r="H164" s="23"/>
      <c r="I164" s="23"/>
      <c r="J164" s="23"/>
      <c r="K164" s="23"/>
      <c r="L164" s="23"/>
      <c r="M164" s="23"/>
      <c r="N164" s="23"/>
      <c r="O164" s="23"/>
      <c r="P164" s="23"/>
      <c r="Q164" s="23"/>
      <c r="R164" s="23"/>
      <c r="S164" s="23"/>
      <c r="T164" s="23"/>
      <c r="U164" s="23"/>
      <c r="V164" s="23"/>
      <c r="W164" s="23"/>
      <c r="X164" s="23"/>
      <c r="Y164" s="23"/>
      <c r="Z164" s="23"/>
      <c r="AA164" s="23" t="s">
        <v>1092</v>
      </c>
      <c r="AB164" s="23" t="s">
        <v>1093</v>
      </c>
      <c r="AC164" s="153">
        <f>IF(Admissions!$D$212&lt;&gt;"",Admissions!$D$212,"")</f>
        <v>0.38219999999999998</v>
      </c>
      <c r="AD164" s="153" t="s">
        <v>715</v>
      </c>
      <c r="AE164" s="153" t="s">
        <v>946</v>
      </c>
      <c r="AF164" s="153" t="s">
        <v>947</v>
      </c>
      <c r="AG164" s="153" t="s">
        <v>334</v>
      </c>
      <c r="AH164" s="153" t="s">
        <v>335</v>
      </c>
      <c r="AI164" s="153" t="s">
        <v>174</v>
      </c>
      <c r="AJ164" s="153" t="s">
        <v>174</v>
      </c>
      <c r="AK164" s="153" t="s">
        <v>174</v>
      </c>
      <c r="AL164" s="153" t="s">
        <v>2642</v>
      </c>
    </row>
    <row r="165" spans="1:38" ht="12.75" customHeight="1">
      <c r="A165" s="71"/>
      <c r="B165" s="428" t="s">
        <v>2563</v>
      </c>
      <c r="C165" s="390"/>
      <c r="D165" s="390"/>
      <c r="E165" s="390"/>
      <c r="F165" s="390"/>
      <c r="G165" s="23"/>
      <c r="H165" s="23"/>
      <c r="I165" s="23"/>
      <c r="J165" s="23"/>
      <c r="K165" s="23"/>
      <c r="L165" s="23"/>
      <c r="M165" s="23"/>
      <c r="N165" s="23"/>
      <c r="O165" s="23"/>
      <c r="P165" s="23"/>
      <c r="Q165" s="23"/>
      <c r="R165" s="23"/>
      <c r="S165" s="23"/>
      <c r="T165" s="23"/>
      <c r="U165" s="23"/>
      <c r="V165" s="23"/>
      <c r="W165" s="23"/>
      <c r="X165" s="23"/>
      <c r="Y165" s="23"/>
      <c r="Z165" s="23"/>
      <c r="AA165" s="23" t="s">
        <v>1094</v>
      </c>
      <c r="AB165" s="23" t="s">
        <v>1095</v>
      </c>
      <c r="AC165" s="153">
        <f>IF(Admissions!$D$213&lt;&gt;"",Admissions!$D$213,"")</f>
        <v>8.0699999999999994E-2</v>
      </c>
      <c r="AD165" s="153" t="s">
        <v>715</v>
      </c>
      <c r="AE165" s="153" t="s">
        <v>946</v>
      </c>
      <c r="AF165" s="153" t="s">
        <v>947</v>
      </c>
      <c r="AG165" s="153" t="s">
        <v>334</v>
      </c>
      <c r="AH165" s="153" t="s">
        <v>335</v>
      </c>
      <c r="AI165" s="153" t="s">
        <v>174</v>
      </c>
      <c r="AJ165" s="153" t="s">
        <v>174</v>
      </c>
      <c r="AK165" s="153" t="s">
        <v>174</v>
      </c>
      <c r="AL165" s="153" t="s">
        <v>2642</v>
      </c>
    </row>
    <row r="166" spans="1:38" ht="12.75" customHeight="1">
      <c r="A166" s="71"/>
      <c r="B166" s="428" t="s">
        <v>2564</v>
      </c>
      <c r="C166" s="390"/>
      <c r="D166" s="390"/>
      <c r="E166" s="390"/>
      <c r="F166" s="390"/>
      <c r="G166" s="23"/>
      <c r="H166" s="23"/>
      <c r="I166" s="23"/>
      <c r="J166" s="23"/>
      <c r="K166" s="23"/>
      <c r="L166" s="23"/>
      <c r="M166" s="23"/>
      <c r="N166" s="23"/>
      <c r="O166" s="23"/>
      <c r="P166" s="23"/>
      <c r="Q166" s="23"/>
      <c r="R166" s="23"/>
      <c r="S166" s="23"/>
      <c r="T166" s="23"/>
      <c r="U166" s="23"/>
      <c r="V166" s="23"/>
      <c r="W166" s="23"/>
      <c r="X166" s="23"/>
      <c r="Y166" s="23"/>
      <c r="Z166" s="23"/>
      <c r="AA166" s="23" t="s">
        <v>1096</v>
      </c>
      <c r="AB166" s="23" t="s">
        <v>1097</v>
      </c>
      <c r="AC166" s="153">
        <f>IF(Admissions!$D$214&lt;&gt;"",Admissions!$D$214,"")</f>
        <v>6.4000000000000003E-3</v>
      </c>
      <c r="AD166" s="153" t="s">
        <v>715</v>
      </c>
      <c r="AE166" s="153" t="s">
        <v>946</v>
      </c>
      <c r="AF166" s="153" t="s">
        <v>947</v>
      </c>
      <c r="AG166" s="153" t="s">
        <v>334</v>
      </c>
      <c r="AH166" s="153" t="s">
        <v>335</v>
      </c>
      <c r="AI166" s="153" t="s">
        <v>174</v>
      </c>
      <c r="AJ166" s="153" t="s">
        <v>174</v>
      </c>
      <c r="AK166" s="153" t="s">
        <v>174</v>
      </c>
      <c r="AL166" s="153" t="s">
        <v>2642</v>
      </c>
    </row>
    <row r="167" spans="1:38" ht="12.75" customHeight="1">
      <c r="A167" s="71"/>
      <c r="B167" s="428" t="s">
        <v>2565</v>
      </c>
      <c r="C167" s="416"/>
      <c r="D167" s="416"/>
      <c r="E167" s="416"/>
      <c r="F167" s="416"/>
      <c r="G167" s="23"/>
      <c r="H167" s="23"/>
      <c r="I167" s="23"/>
      <c r="J167" s="23"/>
      <c r="K167" s="23"/>
      <c r="L167" s="23"/>
      <c r="M167" s="23"/>
      <c r="N167" s="23"/>
      <c r="O167" s="23"/>
      <c r="P167" s="23"/>
      <c r="Q167" s="23"/>
      <c r="R167" s="23"/>
      <c r="S167" s="23"/>
      <c r="T167" s="23"/>
      <c r="U167" s="23"/>
      <c r="V167" s="23"/>
      <c r="W167" s="23"/>
      <c r="X167" s="23"/>
      <c r="Y167" s="23"/>
      <c r="Z167" s="23"/>
      <c r="AA167" s="23" t="s">
        <v>1098</v>
      </c>
      <c r="AB167" s="23" t="s">
        <v>1099</v>
      </c>
      <c r="AC167" s="153">
        <f>IF(Admissions!$D$215&lt;&gt;"",Admissions!$D$215,"")</f>
        <v>0</v>
      </c>
      <c r="AD167" s="153" t="s">
        <v>715</v>
      </c>
      <c r="AE167" s="153" t="s">
        <v>946</v>
      </c>
      <c r="AF167" s="153" t="s">
        <v>947</v>
      </c>
      <c r="AG167" s="153" t="s">
        <v>334</v>
      </c>
      <c r="AH167" s="153" t="s">
        <v>335</v>
      </c>
      <c r="AI167" s="153" t="s">
        <v>174</v>
      </c>
      <c r="AJ167" s="153" t="s">
        <v>174</v>
      </c>
      <c r="AK167" s="153" t="s">
        <v>174</v>
      </c>
      <c r="AL167" s="153" t="s">
        <v>2642</v>
      </c>
    </row>
    <row r="168" spans="1:38" ht="12.75" customHeight="1">
      <c r="A168" s="71"/>
      <c r="B168" s="428" t="s">
        <v>2566</v>
      </c>
      <c r="C168" s="416"/>
      <c r="D168" s="416"/>
      <c r="E168" s="416"/>
      <c r="F168" s="416"/>
      <c r="G168" s="23"/>
      <c r="H168" s="23"/>
      <c r="I168" s="23"/>
      <c r="J168" s="23"/>
      <c r="K168" s="23"/>
      <c r="L168" s="23"/>
      <c r="M168" s="23"/>
      <c r="N168" s="23"/>
      <c r="O168" s="23"/>
      <c r="P168" s="23"/>
      <c r="Q168" s="23"/>
      <c r="R168" s="23"/>
      <c r="S168" s="23"/>
      <c r="T168" s="23"/>
      <c r="U168" s="23"/>
      <c r="V168" s="23"/>
      <c r="W168" s="23"/>
      <c r="X168" s="23"/>
      <c r="Y168" s="23"/>
      <c r="Z168" s="23"/>
      <c r="AA168" s="23" t="s">
        <v>1100</v>
      </c>
      <c r="AB168" s="23" t="s">
        <v>1101</v>
      </c>
      <c r="AC168" s="153">
        <f>IF(Admissions!$D$216&lt;&gt;"",Admissions!$D$216,"")</f>
        <v>1.0001</v>
      </c>
      <c r="AD168" s="153" t="s">
        <v>715</v>
      </c>
      <c r="AE168" s="153" t="s">
        <v>946</v>
      </c>
      <c r="AF168" s="153" t="s">
        <v>947</v>
      </c>
      <c r="AG168" s="153" t="s">
        <v>334</v>
      </c>
      <c r="AH168" s="153" t="s">
        <v>335</v>
      </c>
      <c r="AI168" s="153" t="s">
        <v>174</v>
      </c>
      <c r="AJ168" s="153" t="s">
        <v>174</v>
      </c>
      <c r="AK168" s="153" t="s">
        <v>174</v>
      </c>
      <c r="AL168" s="153" t="s">
        <v>2642</v>
      </c>
    </row>
    <row r="169" spans="1:38" ht="12.75" customHeight="1">
      <c r="A169" s="71"/>
      <c r="B169" s="180"/>
      <c r="C169" s="22"/>
      <c r="D169" s="22"/>
      <c r="E169" s="39"/>
      <c r="F169" s="39"/>
      <c r="G169" s="23"/>
      <c r="H169" s="23"/>
      <c r="I169" s="23"/>
      <c r="J169" s="23"/>
      <c r="K169" s="23"/>
      <c r="L169" s="23"/>
      <c r="M169" s="23"/>
      <c r="N169" s="23"/>
      <c r="O169" s="23"/>
      <c r="P169" s="23"/>
      <c r="Q169" s="23"/>
      <c r="R169" s="23"/>
      <c r="S169" s="23"/>
      <c r="T169" s="23"/>
      <c r="U169" s="23"/>
      <c r="V169" s="23"/>
      <c r="W169" s="23"/>
      <c r="X169" s="23"/>
      <c r="Y169" s="23"/>
      <c r="Z169" s="23"/>
      <c r="AA169" s="23" t="s">
        <v>1102</v>
      </c>
      <c r="AB169" s="23" t="s">
        <v>1103</v>
      </c>
      <c r="AC169" s="153">
        <f>IF(Admissions!$E$210&lt;&gt;"",Admissions!$E$210,"")</f>
        <v>0.1444</v>
      </c>
      <c r="AD169" s="153" t="s">
        <v>715</v>
      </c>
      <c r="AE169" s="153" t="s">
        <v>946</v>
      </c>
      <c r="AF169" s="153" t="s">
        <v>947</v>
      </c>
      <c r="AG169" s="153" t="s">
        <v>334</v>
      </c>
      <c r="AH169" s="153" t="s">
        <v>335</v>
      </c>
      <c r="AI169" s="153" t="s">
        <v>174</v>
      </c>
      <c r="AJ169" s="153" t="s">
        <v>174</v>
      </c>
      <c r="AK169" s="153" t="s">
        <v>174</v>
      </c>
      <c r="AL169" s="153" t="s">
        <v>2642</v>
      </c>
    </row>
    <row r="170" spans="1:38" ht="12.75" customHeight="1">
      <c r="A170" s="71"/>
      <c r="B170" s="168"/>
      <c r="C170" s="77" t="s">
        <v>1145</v>
      </c>
      <c r="D170" s="122" t="s">
        <v>338</v>
      </c>
      <c r="E170" s="40"/>
      <c r="F170" s="78"/>
      <c r="G170" s="23"/>
      <c r="H170" s="23"/>
      <c r="I170" s="23"/>
      <c r="J170" s="23"/>
      <c r="K170" s="23"/>
      <c r="L170" s="23"/>
      <c r="M170" s="23"/>
      <c r="N170" s="23"/>
      <c r="O170" s="23"/>
      <c r="P170" s="23"/>
      <c r="Q170" s="23"/>
      <c r="R170" s="23"/>
      <c r="S170" s="23"/>
      <c r="T170" s="23"/>
      <c r="U170" s="23"/>
      <c r="V170" s="23"/>
      <c r="W170" s="23"/>
      <c r="X170" s="23"/>
      <c r="Y170" s="23"/>
      <c r="Z170" s="23"/>
      <c r="AA170" s="23" t="s">
        <v>1104</v>
      </c>
      <c r="AB170" s="23" t="s">
        <v>1105</v>
      </c>
      <c r="AC170" s="153">
        <f>IF(Admissions!$E$211&lt;&gt;"",Admissions!$E$211,"")</f>
        <v>0.36309999999999998</v>
      </c>
      <c r="AD170" s="153" t="s">
        <v>715</v>
      </c>
      <c r="AE170" s="153" t="s">
        <v>946</v>
      </c>
      <c r="AF170" s="153" t="s">
        <v>947</v>
      </c>
      <c r="AG170" s="153" t="s">
        <v>334</v>
      </c>
      <c r="AH170" s="153" t="s">
        <v>335</v>
      </c>
      <c r="AI170" s="153" t="s">
        <v>174</v>
      </c>
      <c r="AJ170" s="153" t="s">
        <v>174</v>
      </c>
      <c r="AK170" s="153" t="s">
        <v>174</v>
      </c>
      <c r="AL170" s="153" t="s">
        <v>2642</v>
      </c>
    </row>
    <row r="171" spans="1:38" ht="12.75" customHeight="1">
      <c r="A171" s="71"/>
      <c r="B171" s="182" t="s">
        <v>1148</v>
      </c>
      <c r="C171" s="79">
        <v>0.55000000000000004</v>
      </c>
      <c r="D171" s="80">
        <v>3691</v>
      </c>
      <c r="E171" s="39"/>
      <c r="F171" s="78"/>
      <c r="G171" s="23"/>
      <c r="H171" s="23"/>
      <c r="I171" s="23"/>
      <c r="J171" s="23"/>
      <c r="K171" s="23"/>
      <c r="L171" s="23"/>
      <c r="M171" s="23"/>
      <c r="N171" s="23"/>
      <c r="O171" s="23"/>
      <c r="P171" s="23"/>
      <c r="Q171" s="23"/>
      <c r="R171" s="23"/>
      <c r="S171" s="23"/>
      <c r="T171" s="23"/>
      <c r="U171" s="23"/>
      <c r="V171" s="23"/>
      <c r="W171" s="23"/>
      <c r="X171" s="23"/>
      <c r="Y171" s="23"/>
      <c r="Z171" s="23"/>
      <c r="AA171" s="23" t="s">
        <v>1106</v>
      </c>
      <c r="AB171" s="23" t="s">
        <v>1107</v>
      </c>
      <c r="AC171" s="153">
        <f>IF(Admissions!$E$212&lt;&gt;"",Admissions!$E$212,"")</f>
        <v>0.3715</v>
      </c>
      <c r="AD171" s="153" t="s">
        <v>715</v>
      </c>
      <c r="AE171" s="153" t="s">
        <v>946</v>
      </c>
      <c r="AF171" s="153" t="s">
        <v>947</v>
      </c>
      <c r="AG171" s="153" t="s">
        <v>334</v>
      </c>
      <c r="AH171" s="153" t="s">
        <v>335</v>
      </c>
      <c r="AI171" s="153" t="s">
        <v>174</v>
      </c>
      <c r="AJ171" s="153" t="s">
        <v>174</v>
      </c>
      <c r="AK171" s="153" t="s">
        <v>174</v>
      </c>
      <c r="AL171" s="153" t="s">
        <v>2642</v>
      </c>
    </row>
    <row r="172" spans="1:38" ht="12.75" customHeight="1">
      <c r="A172" s="71"/>
      <c r="B172" s="182" t="s">
        <v>1151</v>
      </c>
      <c r="C172" s="79">
        <v>7.0000000000000007E-2</v>
      </c>
      <c r="D172" s="80">
        <v>471</v>
      </c>
      <c r="E172" s="39"/>
      <c r="F172" s="78"/>
      <c r="G172" s="23"/>
      <c r="H172" s="23"/>
      <c r="I172" s="23"/>
      <c r="J172" s="23"/>
      <c r="K172" s="23"/>
      <c r="L172" s="23"/>
      <c r="M172" s="23"/>
      <c r="N172" s="23"/>
      <c r="O172" s="23"/>
      <c r="P172" s="23"/>
      <c r="Q172" s="23"/>
      <c r="R172" s="23"/>
      <c r="S172" s="23"/>
      <c r="T172" s="23"/>
      <c r="U172" s="23"/>
      <c r="V172" s="23"/>
      <c r="W172" s="23"/>
      <c r="X172" s="23"/>
      <c r="Y172" s="23"/>
      <c r="Z172" s="23"/>
      <c r="AA172" s="23" t="s">
        <v>1108</v>
      </c>
      <c r="AB172" s="23" t="s">
        <v>1109</v>
      </c>
      <c r="AC172" s="153">
        <f>IF(Admissions!$E$213&lt;&gt;"",Admissions!$E$213,"")</f>
        <v>0.121</v>
      </c>
      <c r="AD172" s="153" t="s">
        <v>715</v>
      </c>
      <c r="AE172" s="153" t="s">
        <v>946</v>
      </c>
      <c r="AF172" s="153" t="s">
        <v>947</v>
      </c>
      <c r="AG172" s="153" t="s">
        <v>334</v>
      </c>
      <c r="AH172" s="153" t="s">
        <v>335</v>
      </c>
      <c r="AI172" s="153" t="s">
        <v>174</v>
      </c>
      <c r="AJ172" s="153" t="s">
        <v>174</v>
      </c>
      <c r="AK172" s="153" t="s">
        <v>174</v>
      </c>
      <c r="AL172" s="153" t="s">
        <v>2642</v>
      </c>
    </row>
    <row r="173" spans="1:38" ht="12.75" customHeight="1">
      <c r="A173" s="71"/>
      <c r="B173" s="180"/>
      <c r="C173" s="39"/>
      <c r="D173" s="39"/>
      <c r="E173" s="39"/>
      <c r="F173" s="39"/>
      <c r="G173" s="23"/>
      <c r="H173" s="23"/>
      <c r="I173" s="23"/>
      <c r="J173" s="23"/>
      <c r="K173" s="23"/>
      <c r="L173" s="23"/>
      <c r="M173" s="23"/>
      <c r="N173" s="23"/>
      <c r="O173" s="23"/>
      <c r="P173" s="23"/>
      <c r="Q173" s="23"/>
      <c r="R173" s="23"/>
      <c r="S173" s="23"/>
      <c r="T173" s="23"/>
      <c r="U173" s="23"/>
      <c r="V173" s="23"/>
      <c r="W173" s="23"/>
      <c r="X173" s="23"/>
      <c r="Y173" s="23"/>
      <c r="Z173" s="23"/>
      <c r="AA173" s="23" t="s">
        <v>1110</v>
      </c>
      <c r="AB173" s="23" t="s">
        <v>1111</v>
      </c>
      <c r="AC173" s="153">
        <f>IF(Admissions!$E$214&lt;&gt;"",Admissions!$E$214,"")</f>
        <v>0</v>
      </c>
      <c r="AD173" s="153" t="s">
        <v>715</v>
      </c>
      <c r="AE173" s="153" t="s">
        <v>946</v>
      </c>
      <c r="AF173" s="153" t="s">
        <v>947</v>
      </c>
      <c r="AG173" s="153" t="s">
        <v>334</v>
      </c>
      <c r="AH173" s="153" t="s">
        <v>335</v>
      </c>
      <c r="AI173" s="153" t="s">
        <v>174</v>
      </c>
      <c r="AJ173" s="153" t="s">
        <v>174</v>
      </c>
      <c r="AK173" s="153" t="s">
        <v>174</v>
      </c>
      <c r="AL173" s="153" t="s">
        <v>2642</v>
      </c>
    </row>
    <row r="174" spans="1:38" ht="12.75" customHeight="1">
      <c r="A174" s="71"/>
      <c r="B174" s="180" t="s">
        <v>1156</v>
      </c>
      <c r="G174" s="23"/>
      <c r="H174" s="23"/>
      <c r="I174" s="23"/>
      <c r="J174" s="23"/>
      <c r="K174" s="23"/>
      <c r="L174" s="23"/>
      <c r="M174" s="23"/>
      <c r="N174" s="23"/>
      <c r="O174" s="23"/>
      <c r="P174" s="23"/>
      <c r="Q174" s="23"/>
      <c r="R174" s="23"/>
      <c r="S174" s="23"/>
      <c r="T174" s="23"/>
      <c r="U174" s="23"/>
      <c r="V174" s="23"/>
      <c r="W174" s="23"/>
      <c r="X174" s="23"/>
      <c r="Y174" s="23"/>
      <c r="Z174" s="23"/>
      <c r="AA174" s="23" t="s">
        <v>1112</v>
      </c>
      <c r="AB174" s="23" t="s">
        <v>1113</v>
      </c>
      <c r="AC174" s="153">
        <f>IF(Admissions!$E$215&lt;&gt;"",Admissions!$E$215,"")</f>
        <v>0</v>
      </c>
      <c r="AD174" s="153" t="s">
        <v>715</v>
      </c>
      <c r="AE174" s="153" t="s">
        <v>946</v>
      </c>
      <c r="AF174" s="153" t="s">
        <v>947</v>
      </c>
      <c r="AG174" s="153" t="s">
        <v>334</v>
      </c>
      <c r="AH174" s="153" t="s">
        <v>335</v>
      </c>
      <c r="AI174" s="153" t="s">
        <v>174</v>
      </c>
      <c r="AJ174" s="153" t="s">
        <v>174</v>
      </c>
      <c r="AK174" s="153" t="s">
        <v>174</v>
      </c>
      <c r="AL174" s="153" t="s">
        <v>2642</v>
      </c>
    </row>
    <row r="175" spans="1:38" ht="12.75" customHeight="1">
      <c r="A175" s="71"/>
      <c r="G175" s="23"/>
      <c r="H175" s="23"/>
      <c r="I175" s="23"/>
      <c r="J175" s="23"/>
      <c r="K175" s="23"/>
      <c r="L175" s="23"/>
      <c r="M175" s="23"/>
      <c r="N175" s="23"/>
      <c r="O175" s="23"/>
      <c r="P175" s="23"/>
      <c r="Q175" s="23"/>
      <c r="R175" s="23"/>
      <c r="S175" s="23"/>
      <c r="T175" s="23"/>
      <c r="U175" s="23"/>
      <c r="V175" s="23"/>
      <c r="W175" s="23"/>
      <c r="X175" s="23"/>
      <c r="Y175" s="23"/>
      <c r="Z175" s="23"/>
      <c r="AA175" s="23" t="s">
        <v>1114</v>
      </c>
      <c r="AB175" s="23" t="s">
        <v>1115</v>
      </c>
      <c r="AC175" s="153">
        <f>IF(Admissions!$E$216&lt;&gt;"",Admissions!$E$216,"")</f>
        <v>1</v>
      </c>
      <c r="AD175" s="153" t="s">
        <v>715</v>
      </c>
      <c r="AE175" s="153" t="s">
        <v>946</v>
      </c>
      <c r="AF175" s="153" t="s">
        <v>947</v>
      </c>
      <c r="AG175" s="153" t="s">
        <v>334</v>
      </c>
      <c r="AH175" s="153" t="s">
        <v>335</v>
      </c>
      <c r="AI175" s="153" t="s">
        <v>174</v>
      </c>
      <c r="AJ175" s="153" t="s">
        <v>174</v>
      </c>
      <c r="AK175" s="153" t="s">
        <v>174</v>
      </c>
      <c r="AL175" s="153" t="s">
        <v>2642</v>
      </c>
    </row>
    <row r="176" spans="1:38" ht="12.75" customHeight="1">
      <c r="A176" s="71"/>
      <c r="G176" s="23"/>
      <c r="H176" s="23"/>
      <c r="I176" s="23"/>
      <c r="J176" s="23"/>
      <c r="K176" s="23"/>
      <c r="L176" s="23"/>
      <c r="M176" s="23"/>
      <c r="N176" s="23"/>
      <c r="O176" s="23"/>
      <c r="P176" s="23"/>
      <c r="Q176" s="23"/>
      <c r="R176" s="23"/>
      <c r="S176" s="23"/>
      <c r="T176" s="23"/>
      <c r="U176" s="23"/>
      <c r="V176" s="23"/>
      <c r="W176" s="23"/>
      <c r="X176" s="23"/>
      <c r="Y176" s="23"/>
      <c r="Z176" s="23"/>
      <c r="AA176" s="23" t="s">
        <v>1116</v>
      </c>
      <c r="AB176" s="23" t="s">
        <v>1117</v>
      </c>
      <c r="AC176" s="153" t="str">
        <f>IF(Admissions!$F$210&lt;&gt;"",Admissions!$F$210,"")</f>
        <v/>
      </c>
      <c r="AD176" s="153" t="s">
        <v>715</v>
      </c>
      <c r="AE176" s="153" t="s">
        <v>946</v>
      </c>
      <c r="AF176" s="153" t="s">
        <v>947</v>
      </c>
      <c r="AG176" s="153" t="s">
        <v>334</v>
      </c>
      <c r="AH176" s="153" t="s">
        <v>335</v>
      </c>
      <c r="AI176" s="153" t="s">
        <v>174</v>
      </c>
      <c r="AJ176" s="153" t="s">
        <v>174</v>
      </c>
      <c r="AK176" s="153" t="s">
        <v>174</v>
      </c>
      <c r="AL176" s="153" t="s">
        <v>2642</v>
      </c>
    </row>
    <row r="177" spans="1:38" ht="12.75" customHeight="1">
      <c r="A177" s="71"/>
      <c r="B177" s="180"/>
      <c r="C177" s="39"/>
      <c r="D177" s="39"/>
      <c r="E177" s="39"/>
      <c r="F177" s="39"/>
      <c r="G177" s="23"/>
      <c r="H177" s="23"/>
      <c r="I177" s="23"/>
      <c r="J177" s="23"/>
      <c r="K177" s="23"/>
      <c r="L177" s="23"/>
      <c r="M177" s="23"/>
      <c r="N177" s="23"/>
      <c r="O177" s="23"/>
      <c r="P177" s="23"/>
      <c r="Q177" s="23"/>
      <c r="R177" s="23"/>
      <c r="S177" s="23"/>
      <c r="T177" s="23"/>
      <c r="U177" s="23"/>
      <c r="V177" s="23"/>
      <c r="W177" s="23"/>
      <c r="X177" s="23"/>
      <c r="Y177" s="23"/>
      <c r="Z177" s="23"/>
      <c r="AA177" s="23" t="s">
        <v>1119</v>
      </c>
      <c r="AB177" s="23" t="s">
        <v>1120</v>
      </c>
      <c r="AC177" s="153" t="str">
        <f>IF(Admissions!$F$211&lt;&gt;"",Admissions!$F$211,"")</f>
        <v/>
      </c>
      <c r="AD177" s="153" t="s">
        <v>715</v>
      </c>
      <c r="AE177" s="153" t="s">
        <v>946</v>
      </c>
      <c r="AF177" s="153" t="s">
        <v>947</v>
      </c>
      <c r="AG177" s="153" t="s">
        <v>334</v>
      </c>
      <c r="AH177" s="153" t="s">
        <v>335</v>
      </c>
      <c r="AI177" s="153" t="s">
        <v>174</v>
      </c>
      <c r="AJ177" s="153" t="s">
        <v>174</v>
      </c>
      <c r="AK177" s="153" t="s">
        <v>174</v>
      </c>
      <c r="AL177" s="153" t="s">
        <v>2642</v>
      </c>
    </row>
    <row r="178" spans="1:38" ht="28.5" customHeight="1">
      <c r="A178" s="71"/>
      <c r="B178" s="81" t="s">
        <v>1165</v>
      </c>
      <c r="C178" s="82" t="s">
        <v>2635</v>
      </c>
      <c r="D178" s="82" t="s">
        <v>2636</v>
      </c>
      <c r="E178" s="82" t="s">
        <v>2637</v>
      </c>
      <c r="F178" s="23"/>
      <c r="G178" s="23"/>
      <c r="H178" s="23"/>
      <c r="J178" s="23"/>
      <c r="K178" s="23"/>
      <c r="L178" s="23"/>
      <c r="M178" s="23"/>
      <c r="N178" s="23"/>
      <c r="O178" s="23"/>
      <c r="P178" s="23"/>
      <c r="Q178" s="23"/>
      <c r="R178" s="23"/>
      <c r="S178" s="23"/>
      <c r="T178" s="23"/>
      <c r="U178" s="23"/>
      <c r="V178" s="23"/>
      <c r="W178" s="23"/>
      <c r="X178" s="23"/>
      <c r="Y178" s="23"/>
      <c r="Z178" s="23"/>
      <c r="AA178" s="23" t="s">
        <v>1122</v>
      </c>
      <c r="AB178" s="23" t="s">
        <v>1123</v>
      </c>
      <c r="AC178" s="153" t="str">
        <f>IF(Admissions!$F$212&lt;&gt;"",Admissions!$F$212,"")</f>
        <v/>
      </c>
      <c r="AD178" s="153" t="s">
        <v>715</v>
      </c>
      <c r="AE178" s="153" t="s">
        <v>946</v>
      </c>
      <c r="AF178" s="153" t="s">
        <v>947</v>
      </c>
      <c r="AG178" s="153" t="s">
        <v>334</v>
      </c>
      <c r="AH178" s="153" t="s">
        <v>335</v>
      </c>
      <c r="AI178" s="153" t="s">
        <v>174</v>
      </c>
      <c r="AJ178" s="153" t="s">
        <v>174</v>
      </c>
      <c r="AK178" s="153" t="s">
        <v>174</v>
      </c>
      <c r="AL178" s="153" t="s">
        <v>2642</v>
      </c>
    </row>
    <row r="179" spans="1:38" ht="39" customHeight="1">
      <c r="A179" s="71"/>
      <c r="B179" s="89" t="s">
        <v>1169</v>
      </c>
      <c r="C179" s="337">
        <v>1140</v>
      </c>
      <c r="D179" s="337">
        <v>1220</v>
      </c>
      <c r="E179" s="337">
        <v>1310</v>
      </c>
      <c r="F179" s="23"/>
      <c r="J179" s="23"/>
      <c r="K179" s="23"/>
      <c r="L179" s="23"/>
      <c r="M179" s="23"/>
      <c r="N179" s="23"/>
      <c r="O179" s="23"/>
      <c r="P179" s="23"/>
      <c r="Q179" s="23"/>
      <c r="R179" s="23"/>
      <c r="S179" s="23"/>
      <c r="T179" s="23"/>
      <c r="U179" s="23"/>
      <c r="V179" s="23"/>
      <c r="W179" s="23"/>
      <c r="X179" s="23"/>
      <c r="Y179" s="23"/>
      <c r="Z179" s="23"/>
      <c r="AA179" s="23" t="s">
        <v>1124</v>
      </c>
      <c r="AB179" s="23" t="s">
        <v>1125</v>
      </c>
      <c r="AC179" s="153" t="str">
        <f>IF(Admissions!$F$213&lt;&gt;"",Admissions!$F$213,"")</f>
        <v/>
      </c>
      <c r="AD179" s="153" t="s">
        <v>715</v>
      </c>
      <c r="AE179" s="153" t="s">
        <v>946</v>
      </c>
      <c r="AF179" s="153" t="s">
        <v>947</v>
      </c>
      <c r="AG179" s="153" t="s">
        <v>334</v>
      </c>
      <c r="AH179" s="153" t="s">
        <v>335</v>
      </c>
      <c r="AI179" s="153" t="s">
        <v>174</v>
      </c>
      <c r="AJ179" s="153" t="s">
        <v>174</v>
      </c>
      <c r="AK179" s="153" t="s">
        <v>174</v>
      </c>
      <c r="AL179" s="153" t="s">
        <v>2642</v>
      </c>
    </row>
    <row r="180" spans="1:38" ht="29.45" customHeight="1">
      <c r="A180" s="71"/>
      <c r="B180" s="183" t="s">
        <v>1172</v>
      </c>
      <c r="C180" s="56">
        <v>570</v>
      </c>
      <c r="D180" s="56">
        <v>610</v>
      </c>
      <c r="E180" s="56">
        <v>660</v>
      </c>
      <c r="F180" s="39"/>
      <c r="J180" s="23"/>
      <c r="K180" s="23"/>
      <c r="L180" s="23"/>
      <c r="M180" s="23"/>
      <c r="N180" s="23"/>
      <c r="O180" s="23"/>
      <c r="P180" s="23"/>
      <c r="Q180" s="23"/>
      <c r="R180" s="23"/>
      <c r="S180" s="23"/>
      <c r="T180" s="23"/>
      <c r="U180" s="23"/>
      <c r="V180" s="23"/>
      <c r="W180" s="23"/>
      <c r="X180" s="23"/>
      <c r="Y180" s="23"/>
      <c r="Z180" s="23"/>
      <c r="AA180" s="23" t="s">
        <v>1128</v>
      </c>
      <c r="AB180" s="23" t="s">
        <v>1129</v>
      </c>
      <c r="AC180" s="153" t="str">
        <f>IF(Admissions!$F$214&lt;&gt;"",Admissions!$F$214,"")</f>
        <v/>
      </c>
      <c r="AD180" s="153" t="s">
        <v>715</v>
      </c>
      <c r="AE180" s="153" t="s">
        <v>946</v>
      </c>
      <c r="AF180" s="153" t="s">
        <v>947</v>
      </c>
      <c r="AG180" s="153" t="s">
        <v>334</v>
      </c>
      <c r="AH180" s="153" t="s">
        <v>335</v>
      </c>
      <c r="AI180" s="153" t="s">
        <v>174</v>
      </c>
      <c r="AJ180" s="153" t="s">
        <v>174</v>
      </c>
      <c r="AK180" s="153" t="s">
        <v>174</v>
      </c>
      <c r="AL180" s="153" t="s">
        <v>2642</v>
      </c>
    </row>
    <row r="181" spans="1:38" ht="31.5" customHeight="1">
      <c r="A181" s="71"/>
      <c r="B181" s="89" t="s">
        <v>1175</v>
      </c>
      <c r="C181" s="56">
        <v>560</v>
      </c>
      <c r="D181" s="56">
        <v>610</v>
      </c>
      <c r="E181" s="56">
        <v>660</v>
      </c>
      <c r="F181" s="23"/>
      <c r="I181" s="23"/>
      <c r="J181" s="181"/>
      <c r="K181" s="23"/>
      <c r="L181" s="23"/>
      <c r="M181" s="23"/>
      <c r="N181" s="23"/>
      <c r="O181" s="23"/>
      <c r="P181" s="23"/>
      <c r="Q181" s="23"/>
      <c r="R181" s="23"/>
      <c r="S181" s="23"/>
      <c r="T181" s="23"/>
      <c r="U181" s="23"/>
      <c r="V181" s="23"/>
      <c r="W181" s="23"/>
      <c r="X181" s="23"/>
      <c r="Y181" s="23"/>
      <c r="Z181" s="23"/>
      <c r="AA181" s="23" t="s">
        <v>1131</v>
      </c>
      <c r="AB181" s="23" t="s">
        <v>1132</v>
      </c>
      <c r="AC181" s="153" t="str">
        <f>IF(Admissions!$F$215&lt;&gt;"",Admissions!$F$215,"")</f>
        <v/>
      </c>
      <c r="AD181" s="153" t="s">
        <v>715</v>
      </c>
      <c r="AE181" s="153" t="s">
        <v>946</v>
      </c>
      <c r="AF181" s="153" t="s">
        <v>947</v>
      </c>
      <c r="AG181" s="153" t="s">
        <v>334</v>
      </c>
      <c r="AH181" s="153" t="s">
        <v>335</v>
      </c>
      <c r="AI181" s="153" t="s">
        <v>174</v>
      </c>
      <c r="AJ181" s="153" t="s">
        <v>174</v>
      </c>
      <c r="AK181" s="153" t="s">
        <v>174</v>
      </c>
      <c r="AL181" s="153" t="s">
        <v>2642</v>
      </c>
    </row>
    <row r="182" spans="1:38" ht="27" customHeight="1">
      <c r="A182" s="71"/>
      <c r="B182" s="89" t="s">
        <v>1178</v>
      </c>
      <c r="C182" s="56">
        <v>22</v>
      </c>
      <c r="D182" s="56">
        <v>25</v>
      </c>
      <c r="E182" s="56">
        <v>28</v>
      </c>
      <c r="F182" s="23"/>
      <c r="G182" s="23"/>
      <c r="H182" s="23"/>
      <c r="I182" s="23"/>
      <c r="J182" s="166"/>
      <c r="K182" s="23"/>
      <c r="L182" s="23"/>
      <c r="M182" s="23"/>
      <c r="N182" s="23"/>
      <c r="O182" s="23"/>
      <c r="P182" s="23"/>
      <c r="Q182" s="23"/>
      <c r="R182" s="23"/>
      <c r="S182" s="23"/>
      <c r="T182" s="23"/>
      <c r="U182" s="23"/>
      <c r="V182" s="23"/>
      <c r="W182" s="23"/>
      <c r="X182" s="23"/>
      <c r="Y182" s="23"/>
      <c r="Z182" s="23"/>
      <c r="AA182" s="23" t="s">
        <v>1133</v>
      </c>
      <c r="AB182" s="23" t="s">
        <v>1134</v>
      </c>
      <c r="AC182" s="153">
        <f>IF(Admissions!$F$216&lt;&gt;"",Admissions!$F$216,"")</f>
        <v>0</v>
      </c>
      <c r="AD182" s="153" t="s">
        <v>715</v>
      </c>
      <c r="AE182" s="153" t="s">
        <v>946</v>
      </c>
      <c r="AF182" s="153" t="s">
        <v>947</v>
      </c>
      <c r="AG182" s="153" t="s">
        <v>334</v>
      </c>
      <c r="AH182" s="153" t="s">
        <v>335</v>
      </c>
      <c r="AI182" s="153" t="s">
        <v>174</v>
      </c>
      <c r="AJ182" s="153" t="s">
        <v>174</v>
      </c>
      <c r="AK182" s="153" t="s">
        <v>174</v>
      </c>
      <c r="AL182" s="153" t="s">
        <v>2642</v>
      </c>
    </row>
    <row r="183" spans="1:38" ht="29.25" customHeight="1">
      <c r="A183" s="71"/>
      <c r="B183" s="89" t="s">
        <v>1181</v>
      </c>
      <c r="C183" s="56">
        <v>20</v>
      </c>
      <c r="D183" s="56">
        <v>24</v>
      </c>
      <c r="E183" s="56">
        <v>27</v>
      </c>
      <c r="F183" s="23"/>
      <c r="G183" s="23"/>
      <c r="H183" s="23"/>
      <c r="I183" s="23"/>
      <c r="J183" s="166"/>
      <c r="K183" s="23"/>
      <c r="L183" s="23"/>
      <c r="M183" s="23"/>
      <c r="N183" s="23"/>
      <c r="O183" s="23"/>
      <c r="P183" s="23"/>
      <c r="Q183" s="23"/>
      <c r="R183" s="23"/>
      <c r="S183" s="23"/>
      <c r="T183" s="23"/>
      <c r="U183" s="23"/>
      <c r="V183" s="23"/>
      <c r="W183" s="23"/>
      <c r="X183" s="23"/>
      <c r="Y183" s="23"/>
      <c r="Z183" s="23"/>
      <c r="AA183" s="23" t="s">
        <v>1135</v>
      </c>
      <c r="AB183" s="23" t="s">
        <v>1136</v>
      </c>
      <c r="AC183" s="153" t="str">
        <f>IF(Admissions!$G$210&lt;&gt;"",Admissions!$G$210,"")</f>
        <v/>
      </c>
      <c r="AD183" s="153" t="s">
        <v>715</v>
      </c>
      <c r="AE183" s="153" t="s">
        <v>946</v>
      </c>
      <c r="AF183" s="153" t="s">
        <v>947</v>
      </c>
      <c r="AG183" s="153" t="s">
        <v>334</v>
      </c>
      <c r="AH183" s="153" t="s">
        <v>335</v>
      </c>
      <c r="AI183" s="153" t="s">
        <v>174</v>
      </c>
      <c r="AJ183" s="153" t="s">
        <v>174</v>
      </c>
      <c r="AK183" s="153" t="s">
        <v>174</v>
      </c>
      <c r="AL183" s="153" t="s">
        <v>2642</v>
      </c>
    </row>
    <row r="184" spans="1:38" ht="26.45" customHeight="1">
      <c r="A184" s="71"/>
      <c r="B184" s="89" t="s">
        <v>1184</v>
      </c>
      <c r="C184" s="56">
        <v>21</v>
      </c>
      <c r="D184" s="56">
        <v>24</v>
      </c>
      <c r="E184" s="56">
        <v>28</v>
      </c>
      <c r="F184" s="23"/>
      <c r="G184" s="23"/>
      <c r="H184" s="23"/>
      <c r="I184" s="23"/>
      <c r="J184" s="166"/>
      <c r="K184" s="23"/>
      <c r="L184" s="23"/>
      <c r="M184" s="23"/>
      <c r="N184" s="23"/>
      <c r="O184" s="23"/>
      <c r="P184" s="23"/>
      <c r="Q184" s="23"/>
      <c r="R184" s="23"/>
      <c r="S184" s="23"/>
      <c r="T184" s="23"/>
      <c r="U184" s="23"/>
      <c r="V184" s="23"/>
      <c r="W184" s="23"/>
      <c r="X184" s="23"/>
      <c r="Y184" s="23"/>
      <c r="Z184" s="23"/>
      <c r="AA184" s="23" t="s">
        <v>1137</v>
      </c>
      <c r="AB184" s="23" t="s">
        <v>1138</v>
      </c>
      <c r="AC184" s="153" t="str">
        <f>IF(Admissions!$G$211&lt;&gt;"",Admissions!$G$211,"")</f>
        <v/>
      </c>
      <c r="AD184" s="153" t="s">
        <v>715</v>
      </c>
      <c r="AE184" s="153" t="s">
        <v>946</v>
      </c>
      <c r="AF184" s="153" t="s">
        <v>947</v>
      </c>
      <c r="AG184" s="153" t="s">
        <v>334</v>
      </c>
      <c r="AH184" s="153" t="s">
        <v>335</v>
      </c>
      <c r="AI184" s="153" t="s">
        <v>174</v>
      </c>
      <c r="AJ184" s="153" t="s">
        <v>174</v>
      </c>
      <c r="AK184" s="153" t="s">
        <v>174</v>
      </c>
      <c r="AL184" s="153" t="s">
        <v>2642</v>
      </c>
    </row>
    <row r="185" spans="1:38" ht="29.25" customHeight="1">
      <c r="A185" s="71"/>
      <c r="B185" s="89" t="s">
        <v>1187</v>
      </c>
      <c r="C185" s="56"/>
      <c r="D185" s="56"/>
      <c r="E185" s="56"/>
      <c r="F185" s="23"/>
      <c r="G185" s="23"/>
      <c r="H185" s="23"/>
      <c r="I185" s="23"/>
      <c r="J185" s="166"/>
      <c r="K185" s="23"/>
      <c r="L185" s="23"/>
      <c r="M185" s="23"/>
      <c r="N185" s="23"/>
      <c r="O185" s="23"/>
      <c r="P185" s="23"/>
      <c r="Q185" s="23"/>
      <c r="R185" s="23"/>
      <c r="S185" s="23"/>
      <c r="T185" s="23"/>
      <c r="U185" s="23"/>
      <c r="V185" s="23"/>
      <c r="W185" s="23"/>
      <c r="X185" s="23"/>
      <c r="Y185" s="23"/>
      <c r="Z185" s="23"/>
      <c r="AA185" s="23" t="s">
        <v>1139</v>
      </c>
      <c r="AB185" s="23" t="s">
        <v>1140</v>
      </c>
      <c r="AC185" s="153" t="str">
        <f>IF(Admissions!$G$212&lt;&gt;"",Admissions!$G$212,"")</f>
        <v/>
      </c>
      <c r="AD185" s="153" t="s">
        <v>715</v>
      </c>
      <c r="AE185" s="153" t="s">
        <v>946</v>
      </c>
      <c r="AF185" s="153" t="s">
        <v>947</v>
      </c>
      <c r="AG185" s="153" t="s">
        <v>334</v>
      </c>
      <c r="AH185" s="153" t="s">
        <v>335</v>
      </c>
      <c r="AI185" s="153" t="s">
        <v>174</v>
      </c>
      <c r="AJ185" s="153" t="s">
        <v>174</v>
      </c>
      <c r="AK185" s="153" t="s">
        <v>174</v>
      </c>
      <c r="AL185" s="153" t="s">
        <v>2642</v>
      </c>
    </row>
    <row r="186" spans="1:38" ht="27" customHeight="1">
      <c r="A186" s="71"/>
      <c r="B186" s="89" t="s">
        <v>1190</v>
      </c>
      <c r="C186" s="56"/>
      <c r="D186" s="56"/>
      <c r="E186" s="56"/>
      <c r="F186" s="23"/>
      <c r="G186" s="23"/>
      <c r="H186" s="23"/>
      <c r="I186" s="23"/>
      <c r="J186" s="166"/>
      <c r="K186" s="23"/>
      <c r="L186" s="23"/>
      <c r="M186" s="23"/>
      <c r="N186" s="23"/>
      <c r="O186" s="23"/>
      <c r="P186" s="23"/>
      <c r="Q186" s="23"/>
      <c r="R186" s="23"/>
      <c r="S186" s="23"/>
      <c r="T186" s="23"/>
      <c r="U186" s="23"/>
      <c r="V186" s="23"/>
      <c r="W186" s="23"/>
      <c r="X186" s="23"/>
      <c r="Y186" s="23"/>
      <c r="Z186" s="23"/>
      <c r="AA186" s="23" t="s">
        <v>1141</v>
      </c>
      <c r="AB186" s="23" t="s">
        <v>1142</v>
      </c>
      <c r="AC186" s="153" t="str">
        <f>IF(Admissions!$G$213&lt;&gt;"",Admissions!$G$213,"")</f>
        <v/>
      </c>
      <c r="AD186" s="153" t="s">
        <v>715</v>
      </c>
      <c r="AE186" s="153" t="s">
        <v>946</v>
      </c>
      <c r="AF186" s="153" t="s">
        <v>947</v>
      </c>
      <c r="AG186" s="153" t="s">
        <v>334</v>
      </c>
      <c r="AH186" s="153" t="s">
        <v>335</v>
      </c>
      <c r="AI186" s="153" t="s">
        <v>174</v>
      </c>
      <c r="AJ186" s="153" t="s">
        <v>174</v>
      </c>
      <c r="AK186" s="153" t="s">
        <v>174</v>
      </c>
      <c r="AL186" s="153" t="s">
        <v>2642</v>
      </c>
    </row>
    <row r="187" spans="1:38" ht="26.1" customHeight="1">
      <c r="A187" s="71"/>
      <c r="B187" s="89" t="s">
        <v>1193</v>
      </c>
      <c r="C187" s="56"/>
      <c r="D187" s="56"/>
      <c r="E187" s="56"/>
      <c r="F187" s="23"/>
      <c r="G187" s="23"/>
      <c r="H187" s="23"/>
      <c r="I187" s="23"/>
      <c r="J187" s="166"/>
      <c r="K187" s="23"/>
      <c r="L187" s="23"/>
      <c r="M187" s="23"/>
      <c r="N187" s="23"/>
      <c r="O187" s="23"/>
      <c r="P187" s="23"/>
      <c r="Q187" s="23"/>
      <c r="R187" s="23"/>
      <c r="S187" s="23"/>
      <c r="T187" s="23"/>
      <c r="U187" s="23"/>
      <c r="V187" s="23"/>
      <c r="W187" s="23"/>
      <c r="X187" s="23"/>
      <c r="Y187" s="23"/>
      <c r="Z187" s="23"/>
      <c r="AA187" s="23" t="s">
        <v>1143</v>
      </c>
      <c r="AB187" s="23" t="s">
        <v>1144</v>
      </c>
      <c r="AC187" s="153" t="str">
        <f>IF(Admissions!$G$214&lt;&gt;"",Admissions!$G$214,"")</f>
        <v/>
      </c>
      <c r="AD187" s="153" t="s">
        <v>715</v>
      </c>
      <c r="AE187" s="153" t="s">
        <v>946</v>
      </c>
      <c r="AF187" s="153" t="s">
        <v>947</v>
      </c>
      <c r="AG187" s="153" t="s">
        <v>334</v>
      </c>
      <c r="AH187" s="153" t="s">
        <v>335</v>
      </c>
      <c r="AI187" s="153" t="s">
        <v>174</v>
      </c>
      <c r="AJ187" s="153" t="s">
        <v>174</v>
      </c>
      <c r="AK187" s="153" t="s">
        <v>174</v>
      </c>
      <c r="AL187" s="153" t="s">
        <v>2642</v>
      </c>
    </row>
    <row r="188" spans="1:38" ht="13.5" customHeight="1">
      <c r="A188" s="38"/>
      <c r="B188" s="23"/>
      <c r="C188" s="184"/>
      <c r="D188" s="184"/>
      <c r="E188" s="23"/>
      <c r="F188" s="23"/>
      <c r="G188" s="23"/>
      <c r="H188" s="23"/>
      <c r="I188" s="23"/>
      <c r="J188" s="166"/>
      <c r="K188" s="23"/>
      <c r="L188" s="23"/>
      <c r="M188" s="23"/>
      <c r="N188" s="23"/>
      <c r="O188" s="23"/>
      <c r="P188" s="23"/>
      <c r="Q188" s="23"/>
      <c r="R188" s="23"/>
      <c r="S188" s="23"/>
      <c r="T188" s="23"/>
      <c r="U188" s="23"/>
      <c r="V188" s="23"/>
      <c r="W188" s="23"/>
      <c r="X188" s="23"/>
      <c r="Y188" s="23"/>
      <c r="Z188" s="23"/>
      <c r="AA188" s="23" t="s">
        <v>1146</v>
      </c>
      <c r="AB188" s="23" t="s">
        <v>1147</v>
      </c>
      <c r="AC188" s="153" t="str">
        <f>IF(Admissions!$G$215&lt;&gt;"",Admissions!$G$215,"")</f>
        <v/>
      </c>
      <c r="AD188" s="153" t="s">
        <v>715</v>
      </c>
      <c r="AE188" s="153" t="s">
        <v>946</v>
      </c>
      <c r="AF188" s="153" t="s">
        <v>947</v>
      </c>
      <c r="AG188" s="153" t="s">
        <v>334</v>
      </c>
      <c r="AH188" s="153" t="s">
        <v>335</v>
      </c>
      <c r="AI188" s="153" t="s">
        <v>174</v>
      </c>
      <c r="AJ188" s="153" t="s">
        <v>174</v>
      </c>
      <c r="AK188" s="153" t="s">
        <v>174</v>
      </c>
      <c r="AL188" s="153" t="s">
        <v>2642</v>
      </c>
    </row>
    <row r="189" spans="1:38" ht="12.75" customHeight="1">
      <c r="A189" s="38"/>
      <c r="B189" s="71" t="s">
        <v>1196</v>
      </c>
      <c r="G189" s="23"/>
      <c r="H189" s="23"/>
      <c r="I189" s="23"/>
      <c r="J189" s="23"/>
      <c r="K189" s="23"/>
      <c r="L189" s="23"/>
      <c r="M189" s="23"/>
      <c r="N189" s="23"/>
      <c r="O189" s="23"/>
      <c r="P189" s="23"/>
      <c r="Q189" s="23"/>
      <c r="R189" s="23"/>
      <c r="S189" s="23"/>
      <c r="T189" s="23"/>
      <c r="U189" s="23"/>
      <c r="V189" s="23"/>
      <c r="W189" s="23"/>
      <c r="X189" s="23"/>
      <c r="Y189" s="23"/>
      <c r="Z189" s="23"/>
      <c r="AA189" s="23" t="s">
        <v>1149</v>
      </c>
      <c r="AB189" s="23" t="s">
        <v>1150</v>
      </c>
      <c r="AC189" s="153">
        <f>IF(Admissions!$G$216&lt;&gt;"",Admissions!$G$216,"")</f>
        <v>0</v>
      </c>
      <c r="AD189" s="153" t="s">
        <v>715</v>
      </c>
      <c r="AE189" s="153" t="s">
        <v>946</v>
      </c>
      <c r="AF189" s="153" t="s">
        <v>947</v>
      </c>
      <c r="AG189" s="153" t="s">
        <v>334</v>
      </c>
      <c r="AH189" s="153" t="s">
        <v>335</v>
      </c>
      <c r="AI189" s="153" t="s">
        <v>174</v>
      </c>
      <c r="AJ189" s="153" t="s">
        <v>174</v>
      </c>
      <c r="AK189" s="153" t="s">
        <v>174</v>
      </c>
      <c r="AL189" s="153" t="s">
        <v>2642</v>
      </c>
    </row>
    <row r="190" spans="1:38" ht="12.75" customHeight="1">
      <c r="A190" s="38"/>
      <c r="B190" s="23"/>
      <c r="C190" s="184"/>
      <c r="D190" s="184"/>
      <c r="E190" s="23"/>
      <c r="F190" s="23"/>
      <c r="G190" s="23"/>
      <c r="H190" s="23"/>
      <c r="I190" s="23"/>
      <c r="J190" s="23"/>
      <c r="K190" s="23"/>
      <c r="L190" s="23"/>
      <c r="M190" s="23"/>
      <c r="N190" s="23"/>
      <c r="O190" s="23"/>
      <c r="P190" s="23"/>
      <c r="Q190" s="23"/>
      <c r="R190" s="23"/>
      <c r="S190" s="23"/>
      <c r="T190" s="23"/>
      <c r="U190" s="23"/>
      <c r="V190" s="23"/>
      <c r="W190" s="23"/>
      <c r="X190" s="23"/>
      <c r="Y190" s="23"/>
      <c r="Z190" s="23"/>
      <c r="AA190" s="23" t="s">
        <v>1152</v>
      </c>
      <c r="AB190" s="23" t="s">
        <v>1153</v>
      </c>
      <c r="AC190" s="153">
        <f>IF(Admissions!$E$220&lt;&gt;"",Admissions!$E$220,"")</f>
        <v>0.25430000000000003</v>
      </c>
      <c r="AD190" s="153" t="s">
        <v>715</v>
      </c>
      <c r="AE190" s="153" t="s">
        <v>946</v>
      </c>
      <c r="AF190" s="153" t="s">
        <v>947</v>
      </c>
      <c r="AG190" s="153" t="s">
        <v>334</v>
      </c>
      <c r="AH190" s="153" t="s">
        <v>335</v>
      </c>
      <c r="AI190" s="153" t="s">
        <v>174</v>
      </c>
      <c r="AJ190" s="153" t="s">
        <v>174</v>
      </c>
      <c r="AK190" s="153" t="s">
        <v>174</v>
      </c>
      <c r="AL190" s="153" t="s">
        <v>2642</v>
      </c>
    </row>
    <row r="191" spans="1:38" ht="38.25">
      <c r="A191" s="38"/>
      <c r="B191" s="81" t="s">
        <v>1199</v>
      </c>
      <c r="C191" s="82" t="s">
        <v>1172</v>
      </c>
      <c r="D191" s="81" t="s">
        <v>1175</v>
      </c>
      <c r="E191" s="23"/>
      <c r="F191" s="23"/>
      <c r="G191" s="23"/>
      <c r="H191" s="23"/>
      <c r="I191" s="23"/>
      <c r="J191" s="23"/>
      <c r="K191" s="23"/>
      <c r="L191" s="23"/>
      <c r="M191" s="23"/>
      <c r="N191" s="23"/>
      <c r="O191" s="23"/>
      <c r="P191" s="23"/>
      <c r="Q191" s="23"/>
      <c r="R191" s="23"/>
      <c r="S191" s="23"/>
      <c r="T191" s="23"/>
      <c r="U191" s="23"/>
      <c r="V191" s="23"/>
      <c r="W191" s="23"/>
      <c r="X191" s="23"/>
      <c r="Y191" s="23"/>
      <c r="Z191" s="23"/>
      <c r="AA191" s="23" t="s">
        <v>1154</v>
      </c>
      <c r="AB191" s="23" t="s">
        <v>1155</v>
      </c>
      <c r="AC191" s="153">
        <f>IF(Admissions!$E$221&lt;&gt;"",Admissions!$E$221,"")</f>
        <v>0.59060000000000001</v>
      </c>
      <c r="AD191" s="153" t="s">
        <v>715</v>
      </c>
      <c r="AE191" s="153" t="s">
        <v>946</v>
      </c>
      <c r="AF191" s="153" t="s">
        <v>947</v>
      </c>
      <c r="AG191" s="153" t="s">
        <v>334</v>
      </c>
      <c r="AH191" s="153" t="s">
        <v>335</v>
      </c>
      <c r="AI191" s="153" t="s">
        <v>174</v>
      </c>
      <c r="AJ191" s="153" t="s">
        <v>174</v>
      </c>
      <c r="AK191" s="153" t="s">
        <v>174</v>
      </c>
      <c r="AL191" s="153" t="s">
        <v>2642</v>
      </c>
    </row>
    <row r="192" spans="1:38" ht="12.75" customHeight="1">
      <c r="A192" s="38"/>
      <c r="B192" s="56" t="s">
        <v>1201</v>
      </c>
      <c r="C192" s="190">
        <v>0.12920000000000001</v>
      </c>
      <c r="D192" s="190">
        <v>0.1336</v>
      </c>
      <c r="E192" s="23"/>
      <c r="F192" s="23"/>
      <c r="G192" s="23"/>
      <c r="H192" s="23"/>
      <c r="I192" s="23"/>
      <c r="J192" s="23"/>
      <c r="K192" s="23"/>
      <c r="L192" s="23"/>
      <c r="M192" s="23"/>
      <c r="N192" s="23"/>
      <c r="O192" s="23"/>
      <c r="P192" s="23"/>
      <c r="Q192" s="23"/>
      <c r="R192" s="23"/>
      <c r="S192" s="23"/>
      <c r="T192" s="23"/>
      <c r="U192" s="23"/>
      <c r="V192" s="23"/>
      <c r="W192" s="23"/>
      <c r="X192" s="23"/>
      <c r="Y192" s="23"/>
      <c r="Z192" s="23"/>
      <c r="AA192" s="23" t="s">
        <v>1157</v>
      </c>
      <c r="AB192" s="23" t="s">
        <v>1158</v>
      </c>
      <c r="AC192" s="153">
        <f>IF(Admissions!$E$222&lt;&gt;"",Admissions!$E$222,"")</f>
        <v>0.89470000000000005</v>
      </c>
      <c r="AD192" s="153" t="s">
        <v>715</v>
      </c>
      <c r="AE192" s="153" t="s">
        <v>946</v>
      </c>
      <c r="AF192" s="153" t="s">
        <v>947</v>
      </c>
      <c r="AG192" s="153" t="s">
        <v>334</v>
      </c>
      <c r="AH192" s="153" t="s">
        <v>335</v>
      </c>
      <c r="AI192" s="153" t="s">
        <v>174</v>
      </c>
      <c r="AJ192" s="153" t="s">
        <v>174</v>
      </c>
      <c r="AK192" s="153" t="s">
        <v>174</v>
      </c>
      <c r="AL192" s="153" t="s">
        <v>2642</v>
      </c>
    </row>
    <row r="193" spans="1:38" ht="12.75" customHeight="1">
      <c r="A193" s="38"/>
      <c r="B193" s="56" t="s">
        <v>1203</v>
      </c>
      <c r="C193" s="190">
        <v>0.49070000000000003</v>
      </c>
      <c r="D193" s="190">
        <v>0.44190000000000002</v>
      </c>
      <c r="E193" s="23"/>
      <c r="F193" s="23"/>
      <c r="G193" s="23"/>
      <c r="H193" s="23"/>
      <c r="J193" s="23"/>
      <c r="K193" s="23"/>
      <c r="L193" s="23"/>
      <c r="M193" s="23"/>
      <c r="N193" s="23"/>
      <c r="O193" s="23"/>
      <c r="P193" s="23"/>
      <c r="Q193" s="23"/>
      <c r="R193" s="23"/>
      <c r="S193" s="23"/>
      <c r="T193" s="23"/>
      <c r="U193" s="23"/>
      <c r="V193" s="23"/>
      <c r="W193" s="23"/>
      <c r="X193" s="23"/>
      <c r="Y193" s="23"/>
      <c r="Z193" s="23"/>
      <c r="AA193" s="23" t="s">
        <v>1159</v>
      </c>
      <c r="AB193" s="23" t="s">
        <v>1160</v>
      </c>
      <c r="AC193" s="153">
        <f>IF(Admissions!$E$223&lt;&gt;"",Admissions!$E$223,"")</f>
        <v>0.10539999999999999</v>
      </c>
      <c r="AD193" s="153" t="s">
        <v>715</v>
      </c>
      <c r="AE193" s="153" t="s">
        <v>946</v>
      </c>
      <c r="AF193" s="153" t="s">
        <v>947</v>
      </c>
      <c r="AG193" s="153" t="s">
        <v>334</v>
      </c>
      <c r="AH193" s="153" t="s">
        <v>335</v>
      </c>
      <c r="AI193" s="153" t="s">
        <v>174</v>
      </c>
      <c r="AJ193" s="153" t="s">
        <v>174</v>
      </c>
      <c r="AK193" s="153" t="s">
        <v>174</v>
      </c>
      <c r="AL193" s="153" t="s">
        <v>2642</v>
      </c>
    </row>
    <row r="194" spans="1:38" ht="12.75" customHeight="1">
      <c r="A194" s="38"/>
      <c r="B194" s="56" t="s">
        <v>1205</v>
      </c>
      <c r="C194" s="190">
        <v>0.3286</v>
      </c>
      <c r="D194" s="190">
        <v>0.3533</v>
      </c>
      <c r="E194" s="23"/>
      <c r="F194" s="23"/>
      <c r="I194" s="23"/>
      <c r="J194" s="23"/>
      <c r="K194" s="23"/>
      <c r="L194" s="23"/>
      <c r="M194" s="23"/>
      <c r="N194" s="23"/>
      <c r="O194" s="23"/>
      <c r="P194" s="23"/>
      <c r="Q194" s="23"/>
      <c r="R194" s="23"/>
      <c r="S194" s="23"/>
      <c r="T194" s="23"/>
      <c r="U194" s="23"/>
      <c r="V194" s="23"/>
      <c r="W194" s="23"/>
      <c r="X194" s="23"/>
      <c r="Y194" s="23"/>
      <c r="Z194" s="23"/>
      <c r="AA194" s="23" t="s">
        <v>1161</v>
      </c>
      <c r="AB194" s="23" t="s">
        <v>1162</v>
      </c>
      <c r="AC194" s="153">
        <f>IF(Admissions!$E$224&lt;&gt;"",Admissions!$E$224,"")</f>
        <v>1.9599999999999999E-2</v>
      </c>
      <c r="AD194" s="153" t="s">
        <v>715</v>
      </c>
      <c r="AE194" s="153" t="s">
        <v>946</v>
      </c>
      <c r="AF194" s="153" t="s">
        <v>947</v>
      </c>
      <c r="AG194" s="153" t="s">
        <v>334</v>
      </c>
      <c r="AH194" s="153" t="s">
        <v>335</v>
      </c>
      <c r="AI194" s="153" t="s">
        <v>174</v>
      </c>
      <c r="AJ194" s="153" t="s">
        <v>174</v>
      </c>
      <c r="AK194" s="153" t="s">
        <v>174</v>
      </c>
      <c r="AL194" s="153" t="s">
        <v>2642</v>
      </c>
    </row>
    <row r="195" spans="1:38" ht="12.75" customHeight="1">
      <c r="A195" s="38"/>
      <c r="B195" s="56" t="s">
        <v>1207</v>
      </c>
      <c r="C195" s="190">
        <v>4.9000000000000002E-2</v>
      </c>
      <c r="D195" s="190">
        <v>6.83E-2</v>
      </c>
      <c r="E195" s="23"/>
      <c r="F195" s="23"/>
      <c r="G195" s="23"/>
      <c r="H195" s="23"/>
      <c r="I195" s="23"/>
      <c r="J195" s="23"/>
      <c r="K195" s="23"/>
      <c r="L195" s="23"/>
      <c r="M195" s="23"/>
      <c r="N195" s="23"/>
      <c r="O195" s="23"/>
      <c r="P195" s="23"/>
      <c r="Q195" s="23"/>
      <c r="R195" s="23"/>
      <c r="S195" s="23"/>
      <c r="T195" s="23"/>
      <c r="U195" s="23"/>
      <c r="V195" s="23"/>
      <c r="W195" s="23"/>
      <c r="X195" s="23"/>
      <c r="Y195" s="23"/>
      <c r="Z195" s="23"/>
      <c r="AA195" s="23" t="s">
        <v>1163</v>
      </c>
      <c r="AB195" s="23" t="s">
        <v>1164</v>
      </c>
      <c r="AC195" s="153">
        <f>IF(Admissions!$E$225&lt;&gt;"",Admissions!$E$225,"")</f>
        <v>0.71299999999999997</v>
      </c>
      <c r="AD195" s="153" t="s">
        <v>715</v>
      </c>
      <c r="AE195" s="153" t="s">
        <v>946</v>
      </c>
      <c r="AF195" s="153" t="s">
        <v>947</v>
      </c>
      <c r="AG195" s="153" t="s">
        <v>334</v>
      </c>
      <c r="AH195" s="153" t="s">
        <v>335</v>
      </c>
      <c r="AI195" s="153" t="s">
        <v>174</v>
      </c>
      <c r="AJ195" s="153" t="s">
        <v>174</v>
      </c>
      <c r="AK195" s="153" t="s">
        <v>174</v>
      </c>
      <c r="AL195" s="153" t="s">
        <v>2642</v>
      </c>
    </row>
    <row r="196" spans="1:38" ht="12.75" customHeight="1">
      <c r="A196" s="38"/>
      <c r="B196" s="56" t="s">
        <v>1209</v>
      </c>
      <c r="C196" s="190">
        <v>2.3999999999999998E-3</v>
      </c>
      <c r="D196" s="190">
        <v>3.0000000000000001E-3</v>
      </c>
      <c r="E196" s="23"/>
      <c r="F196" s="23"/>
      <c r="G196" s="23"/>
      <c r="H196" s="23"/>
      <c r="I196" s="23"/>
      <c r="J196" s="23"/>
      <c r="K196" s="23"/>
      <c r="L196" s="23"/>
      <c r="M196" s="23"/>
      <c r="N196" s="23"/>
      <c r="O196" s="23"/>
      <c r="P196" s="23"/>
      <c r="Q196" s="23"/>
      <c r="R196" s="23"/>
      <c r="S196" s="23"/>
      <c r="T196" s="23"/>
      <c r="U196" s="23"/>
      <c r="V196" s="23"/>
      <c r="W196" s="23"/>
      <c r="X196" s="23"/>
      <c r="Y196" s="23"/>
      <c r="Z196" s="23"/>
      <c r="AA196" s="23" t="s">
        <v>1166</v>
      </c>
      <c r="AB196" s="23" t="s">
        <v>1167</v>
      </c>
      <c r="AC196" s="153">
        <f>IF(Admissions!$D$232&lt;&gt;"",Admissions!$D$232,"")</f>
        <v>2.7699999999999999E-2</v>
      </c>
      <c r="AD196" s="153" t="s">
        <v>715</v>
      </c>
      <c r="AE196" s="153" t="s">
        <v>946</v>
      </c>
      <c r="AF196" s="153" t="s">
        <v>1168</v>
      </c>
      <c r="AG196" s="153" t="s">
        <v>334</v>
      </c>
      <c r="AH196" s="153" t="s">
        <v>335</v>
      </c>
      <c r="AI196" s="153" t="s">
        <v>174</v>
      </c>
      <c r="AJ196" s="153" t="s">
        <v>174</v>
      </c>
      <c r="AK196" s="153" t="s">
        <v>174</v>
      </c>
      <c r="AL196" s="153" t="s">
        <v>2642</v>
      </c>
    </row>
    <row r="197" spans="1:38" ht="12.75" customHeight="1">
      <c r="A197" s="38"/>
      <c r="B197" s="56" t="s">
        <v>1211</v>
      </c>
      <c r="C197" s="190"/>
      <c r="D197" s="190"/>
      <c r="E197" s="23"/>
      <c r="F197" s="23"/>
      <c r="G197" s="23"/>
      <c r="H197" s="23"/>
      <c r="I197" s="23"/>
      <c r="J197" s="23"/>
      <c r="K197" s="23"/>
      <c r="L197" s="23"/>
      <c r="M197" s="23"/>
      <c r="N197" s="23"/>
      <c r="O197" s="23"/>
      <c r="P197" s="23"/>
      <c r="Q197" s="23"/>
      <c r="R197" s="23"/>
      <c r="S197" s="23"/>
      <c r="T197" s="23"/>
      <c r="U197" s="23"/>
      <c r="V197" s="23"/>
      <c r="W197" s="23"/>
      <c r="X197" s="23"/>
      <c r="Y197" s="23"/>
      <c r="Z197" s="23"/>
      <c r="AA197" s="23" t="s">
        <v>1170</v>
      </c>
      <c r="AB197" s="23" t="s">
        <v>1171</v>
      </c>
      <c r="AC197" s="153">
        <f>IF(Admissions!$D$233&lt;&gt;"",Admissions!$D$233,"")</f>
        <v>0.23019999999999999</v>
      </c>
      <c r="AD197" s="153" t="s">
        <v>715</v>
      </c>
      <c r="AE197" s="153" t="s">
        <v>946</v>
      </c>
      <c r="AF197" s="153" t="s">
        <v>1168</v>
      </c>
      <c r="AG197" s="153" t="s">
        <v>334</v>
      </c>
      <c r="AH197" s="153" t="s">
        <v>335</v>
      </c>
      <c r="AI197" s="153" t="s">
        <v>174</v>
      </c>
      <c r="AJ197" s="153" t="s">
        <v>174</v>
      </c>
      <c r="AK197" s="153" t="s">
        <v>174</v>
      </c>
      <c r="AL197" s="153" t="s">
        <v>2642</v>
      </c>
    </row>
    <row r="198" spans="1:38" ht="12.75" customHeight="1">
      <c r="A198" s="38"/>
      <c r="B198" s="89" t="s">
        <v>1213</v>
      </c>
      <c r="C198" s="190">
        <f>SUM(C192:C197)</f>
        <v>0.99990000000000001</v>
      </c>
      <c r="D198" s="190">
        <f>SUM($D$192:$D$197)</f>
        <v>1.0001</v>
      </c>
      <c r="E198" s="23"/>
      <c r="F198" s="23"/>
      <c r="G198" s="23"/>
      <c r="H198" s="23"/>
      <c r="I198" s="23"/>
      <c r="J198" s="23"/>
      <c r="K198" s="23"/>
      <c r="L198" s="23"/>
      <c r="M198" s="23"/>
      <c r="N198" s="23"/>
      <c r="O198" s="23"/>
      <c r="P198" s="23"/>
      <c r="Q198" s="23"/>
      <c r="R198" s="23"/>
      <c r="S198" s="23"/>
      <c r="T198" s="23"/>
      <c r="U198" s="23"/>
      <c r="V198" s="23"/>
      <c r="W198" s="23"/>
      <c r="X198" s="23"/>
      <c r="Y198" s="23"/>
      <c r="Z198" s="23"/>
      <c r="AA198" s="23" t="s">
        <v>1173</v>
      </c>
      <c r="AB198" s="23" t="s">
        <v>1174</v>
      </c>
      <c r="AC198" s="153">
        <f>IF(Admissions!$D$234&lt;&gt;"",Admissions!$D$234,"")</f>
        <v>0.26840000000000003</v>
      </c>
      <c r="AD198" s="153" t="s">
        <v>715</v>
      </c>
      <c r="AE198" s="153" t="s">
        <v>946</v>
      </c>
      <c r="AF198" s="153" t="s">
        <v>1168</v>
      </c>
      <c r="AG198" s="153" t="s">
        <v>334</v>
      </c>
      <c r="AH198" s="153" t="s">
        <v>335</v>
      </c>
      <c r="AI198" s="153" t="s">
        <v>174</v>
      </c>
      <c r="AJ198" s="153" t="s">
        <v>174</v>
      </c>
      <c r="AK198" s="153" t="s">
        <v>174</v>
      </c>
      <c r="AL198" s="153" t="s">
        <v>2642</v>
      </c>
    </row>
    <row r="199" spans="1:38" ht="12.75">
      <c r="A199" s="38"/>
      <c r="B199" s="23"/>
      <c r="C199" s="184"/>
      <c r="D199" s="184"/>
      <c r="E199" s="23"/>
      <c r="F199" s="23"/>
      <c r="G199" s="23"/>
      <c r="H199" s="23"/>
      <c r="I199" s="23"/>
      <c r="J199" s="23"/>
      <c r="K199" s="23"/>
      <c r="L199" s="23"/>
      <c r="M199" s="23"/>
      <c r="N199" s="23"/>
      <c r="O199" s="23"/>
      <c r="P199" s="23"/>
      <c r="Q199" s="23"/>
      <c r="R199" s="23"/>
      <c r="S199" s="23"/>
      <c r="T199" s="23"/>
      <c r="U199" s="23"/>
      <c r="V199" s="23"/>
      <c r="W199" s="23"/>
      <c r="X199" s="23"/>
      <c r="Y199" s="23"/>
      <c r="Z199" s="23"/>
      <c r="AA199" s="23" t="s">
        <v>1176</v>
      </c>
      <c r="AB199" s="23" t="s">
        <v>1177</v>
      </c>
      <c r="AC199" s="153">
        <f>IF(Admissions!$D$235&lt;&gt;"",Admissions!$D$235,"")</f>
        <v>0.21890000000000001</v>
      </c>
      <c r="AD199" s="153" t="s">
        <v>715</v>
      </c>
      <c r="AE199" s="153" t="s">
        <v>946</v>
      </c>
      <c r="AF199" s="153" t="s">
        <v>1168</v>
      </c>
      <c r="AG199" s="153" t="s">
        <v>334</v>
      </c>
      <c r="AH199" s="153" t="s">
        <v>335</v>
      </c>
      <c r="AI199" s="153" t="s">
        <v>174</v>
      </c>
      <c r="AJ199" s="153" t="s">
        <v>174</v>
      </c>
      <c r="AK199" s="153" t="s">
        <v>174</v>
      </c>
      <c r="AL199" s="153" t="s">
        <v>2642</v>
      </c>
    </row>
    <row r="200" spans="1:38" ht="12.75" customHeight="1">
      <c r="A200" s="71"/>
      <c r="B200" s="81" t="s">
        <v>1199</v>
      </c>
      <c r="C200" s="186" t="s">
        <v>1169</v>
      </c>
      <c r="D200" s="168"/>
      <c r="E200" s="168"/>
      <c r="F200" s="168"/>
      <c r="G200" s="23"/>
      <c r="H200" s="23"/>
      <c r="I200" s="23"/>
      <c r="J200" s="23"/>
      <c r="K200" s="23"/>
      <c r="L200" s="23"/>
      <c r="M200" s="23"/>
      <c r="N200" s="23"/>
      <c r="O200" s="23"/>
      <c r="P200" s="23"/>
      <c r="Q200" s="23"/>
      <c r="R200" s="23"/>
      <c r="S200" s="23"/>
      <c r="T200" s="23"/>
      <c r="U200" s="23"/>
      <c r="V200" s="23"/>
      <c r="W200" s="23"/>
      <c r="X200" s="23"/>
      <c r="Y200" s="23"/>
      <c r="Z200" s="23"/>
      <c r="AA200" s="23" t="s">
        <v>1179</v>
      </c>
      <c r="AB200" s="23" t="s">
        <v>1180</v>
      </c>
      <c r="AC200" s="153">
        <f>IF(Admissions!$D$236&lt;&gt;"",Admissions!$D$236,"")</f>
        <v>0.14380000000000001</v>
      </c>
      <c r="AD200" s="153" t="s">
        <v>715</v>
      </c>
      <c r="AE200" s="153" t="s">
        <v>946</v>
      </c>
      <c r="AF200" s="153" t="s">
        <v>1168</v>
      </c>
      <c r="AG200" s="153" t="s">
        <v>334</v>
      </c>
      <c r="AH200" s="153" t="s">
        <v>335</v>
      </c>
      <c r="AI200" s="153" t="s">
        <v>174</v>
      </c>
      <c r="AJ200" s="153" t="s">
        <v>174</v>
      </c>
      <c r="AK200" s="153" t="s">
        <v>174</v>
      </c>
      <c r="AL200" s="153" t="s">
        <v>2642</v>
      </c>
    </row>
    <row r="201" spans="1:38" ht="12.75" customHeight="1">
      <c r="A201" s="71"/>
      <c r="B201" s="84" t="s">
        <v>1217</v>
      </c>
      <c r="C201" s="338">
        <v>9.4E-2</v>
      </c>
      <c r="D201" s="168"/>
      <c r="E201" s="168"/>
      <c r="F201" s="168"/>
      <c r="G201" s="23"/>
      <c r="H201" s="23"/>
      <c r="I201" s="23"/>
      <c r="J201" s="23"/>
      <c r="K201" s="23"/>
      <c r="L201" s="23"/>
      <c r="M201" s="23"/>
      <c r="N201" s="23"/>
      <c r="O201" s="23"/>
      <c r="P201" s="23"/>
      <c r="Q201" s="23"/>
      <c r="R201" s="23"/>
      <c r="S201" s="23"/>
      <c r="T201" s="23"/>
      <c r="U201" s="23"/>
      <c r="V201" s="23"/>
      <c r="W201" s="23"/>
      <c r="X201" s="23"/>
      <c r="Y201" s="23"/>
      <c r="Z201" s="23"/>
      <c r="AA201" s="23" t="s">
        <v>1182</v>
      </c>
      <c r="AB201" s="23" t="s">
        <v>1183</v>
      </c>
      <c r="AC201" s="153">
        <f>IF(Admissions!$D$237&lt;&gt;"",Admissions!$D$237,"")</f>
        <v>9.7799999999999998E-2</v>
      </c>
      <c r="AD201" s="153" t="s">
        <v>715</v>
      </c>
      <c r="AE201" s="153" t="s">
        <v>946</v>
      </c>
      <c r="AF201" s="153" t="s">
        <v>1168</v>
      </c>
      <c r="AG201" s="153" t="s">
        <v>334</v>
      </c>
      <c r="AH201" s="153" t="s">
        <v>335</v>
      </c>
      <c r="AI201" s="153" t="s">
        <v>174</v>
      </c>
      <c r="AJ201" s="153" t="s">
        <v>174</v>
      </c>
      <c r="AK201" s="153" t="s">
        <v>174</v>
      </c>
      <c r="AL201" s="153" t="s">
        <v>2642</v>
      </c>
    </row>
    <row r="202" spans="1:38" ht="12.75" customHeight="1">
      <c r="A202" s="71"/>
      <c r="B202" s="84" t="s">
        <v>1219</v>
      </c>
      <c r="C202" s="338">
        <v>0.502</v>
      </c>
      <c r="D202" s="168"/>
      <c r="E202" s="168"/>
      <c r="F202" s="168"/>
      <c r="G202" s="23"/>
      <c r="H202" s="23"/>
      <c r="I202" s="23"/>
      <c r="J202" s="23"/>
      <c r="K202" s="23"/>
      <c r="L202" s="23"/>
      <c r="M202" s="23"/>
      <c r="N202" s="23"/>
      <c r="O202" s="23"/>
      <c r="P202" s="23"/>
      <c r="Q202" s="23"/>
      <c r="R202" s="23"/>
      <c r="S202" s="23"/>
      <c r="T202" s="23"/>
      <c r="U202" s="23"/>
      <c r="V202" s="23"/>
      <c r="W202" s="23"/>
      <c r="X202" s="23"/>
      <c r="Y202" s="23"/>
      <c r="Z202" s="23"/>
      <c r="AA202" s="23" t="s">
        <v>1185</v>
      </c>
      <c r="AB202" s="23" t="s">
        <v>1186</v>
      </c>
      <c r="AC202" s="153">
        <f>IF(Admissions!$D$238&lt;&gt;"",Admissions!$D$238,"")</f>
        <v>1.24E-2</v>
      </c>
      <c r="AD202" s="153" t="s">
        <v>715</v>
      </c>
      <c r="AE202" s="153" t="s">
        <v>946</v>
      </c>
      <c r="AF202" s="153" t="s">
        <v>1168</v>
      </c>
      <c r="AG202" s="153" t="s">
        <v>334</v>
      </c>
      <c r="AH202" s="153" t="s">
        <v>335</v>
      </c>
      <c r="AI202" s="153" t="s">
        <v>174</v>
      </c>
      <c r="AJ202" s="153" t="s">
        <v>174</v>
      </c>
      <c r="AK202" s="153" t="s">
        <v>174</v>
      </c>
      <c r="AL202" s="153" t="s">
        <v>2642</v>
      </c>
    </row>
    <row r="203" spans="1:38" ht="12.75" customHeight="1">
      <c r="A203" s="71"/>
      <c r="B203" s="84" t="s">
        <v>1221</v>
      </c>
      <c r="C203" s="338">
        <v>0.35680000000000001</v>
      </c>
      <c r="D203" s="168"/>
      <c r="E203" s="168"/>
      <c r="F203" s="168"/>
      <c r="G203" s="23"/>
      <c r="H203" s="23"/>
      <c r="I203" s="23"/>
      <c r="J203" s="23"/>
      <c r="K203" s="23"/>
      <c r="L203" s="23"/>
      <c r="M203" s="23"/>
      <c r="N203" s="23"/>
      <c r="O203" s="23"/>
      <c r="P203" s="23"/>
      <c r="Q203" s="23"/>
      <c r="R203" s="23"/>
      <c r="S203" s="23"/>
      <c r="T203" s="23"/>
      <c r="U203" s="23"/>
      <c r="V203" s="23"/>
      <c r="W203" s="23"/>
      <c r="X203" s="23"/>
      <c r="Y203" s="23"/>
      <c r="Z203" s="23"/>
      <c r="AA203" s="23" t="s">
        <v>1188</v>
      </c>
      <c r="AB203" s="23" t="s">
        <v>1189</v>
      </c>
      <c r="AC203" s="153">
        <f>IF(Admissions!$D$239&lt;&gt;"",Admissions!$D$239,"")</f>
        <v>8.9999999999999998E-4</v>
      </c>
      <c r="AD203" s="153" t="s">
        <v>715</v>
      </c>
      <c r="AE203" s="153" t="s">
        <v>946</v>
      </c>
      <c r="AF203" s="153" t="s">
        <v>1168</v>
      </c>
      <c r="AG203" s="153" t="s">
        <v>334</v>
      </c>
      <c r="AH203" s="153" t="s">
        <v>335</v>
      </c>
      <c r="AI203" s="153" t="s">
        <v>174</v>
      </c>
      <c r="AJ203" s="153" t="s">
        <v>174</v>
      </c>
      <c r="AK203" s="153" t="s">
        <v>174</v>
      </c>
      <c r="AL203" s="153" t="s">
        <v>2642</v>
      </c>
    </row>
    <row r="204" spans="1:38" ht="12.75" customHeight="1">
      <c r="A204" s="71"/>
      <c r="B204" s="84" t="s">
        <v>1223</v>
      </c>
      <c r="C204" s="338">
        <v>4.5199999999999997E-2</v>
      </c>
      <c r="D204" s="168"/>
      <c r="E204" s="168"/>
      <c r="F204" s="168"/>
      <c r="G204" s="23"/>
      <c r="H204" s="23"/>
      <c r="I204" s="23"/>
      <c r="J204" s="23"/>
      <c r="K204" s="23"/>
      <c r="L204" s="23"/>
      <c r="M204" s="23"/>
      <c r="N204" s="23"/>
      <c r="O204" s="23"/>
      <c r="P204" s="23"/>
      <c r="Q204" s="23"/>
      <c r="R204" s="23"/>
      <c r="S204" s="23"/>
      <c r="T204" s="23"/>
      <c r="U204" s="23"/>
      <c r="V204" s="23"/>
      <c r="W204" s="23"/>
      <c r="X204" s="23"/>
      <c r="Y204" s="23"/>
      <c r="Z204" s="23"/>
      <c r="AA204" s="23" t="s">
        <v>1191</v>
      </c>
      <c r="AB204" s="23" t="s">
        <v>1192</v>
      </c>
      <c r="AC204" s="153">
        <f>IF(Admissions!$D$240&lt;&gt;"",Admissions!$D$240,"")</f>
        <v>0</v>
      </c>
      <c r="AD204" s="153" t="s">
        <v>715</v>
      </c>
      <c r="AE204" s="153" t="s">
        <v>946</v>
      </c>
      <c r="AF204" s="153" t="s">
        <v>1168</v>
      </c>
      <c r="AG204" s="153" t="s">
        <v>334</v>
      </c>
      <c r="AH204" s="153" t="s">
        <v>335</v>
      </c>
      <c r="AI204" s="153" t="s">
        <v>174</v>
      </c>
      <c r="AJ204" s="153" t="s">
        <v>174</v>
      </c>
      <c r="AK204" s="153" t="s">
        <v>174</v>
      </c>
      <c r="AL204" s="153" t="s">
        <v>2642</v>
      </c>
    </row>
    <row r="205" spans="1:38" ht="12.75" customHeight="1">
      <c r="A205" s="71"/>
      <c r="B205" s="84" t="s">
        <v>1225</v>
      </c>
      <c r="C205" s="338">
        <v>1.9E-3</v>
      </c>
      <c r="D205" s="168"/>
      <c r="E205" s="168"/>
      <c r="F205" s="168"/>
      <c r="G205" s="23"/>
      <c r="H205" s="23"/>
      <c r="I205" s="23"/>
      <c r="J205" s="23"/>
      <c r="K205" s="23"/>
      <c r="L205" s="23"/>
      <c r="M205" s="23"/>
      <c r="N205" s="23"/>
      <c r="O205" s="23"/>
      <c r="P205" s="23"/>
      <c r="Q205" s="23"/>
      <c r="R205" s="23"/>
      <c r="S205" s="23"/>
      <c r="T205" s="23"/>
      <c r="U205" s="23"/>
      <c r="V205" s="23"/>
      <c r="W205" s="23"/>
      <c r="X205" s="23"/>
      <c r="Y205" s="23"/>
      <c r="Z205" s="23"/>
      <c r="AA205" s="23" t="s">
        <v>1194</v>
      </c>
      <c r="AB205" s="23" t="s">
        <v>346</v>
      </c>
      <c r="AC205" s="153">
        <f>IF(Admissions!$D$241&lt;&gt;"",Admissions!$D$241,"")</f>
        <v>1.0001</v>
      </c>
      <c r="AD205" s="153" t="s">
        <v>715</v>
      </c>
      <c r="AE205" s="153" t="s">
        <v>946</v>
      </c>
      <c r="AF205" s="153" t="s">
        <v>1168</v>
      </c>
      <c r="AG205" s="153" t="s">
        <v>334</v>
      </c>
      <c r="AH205" s="153" t="s">
        <v>335</v>
      </c>
      <c r="AI205" s="153" t="s">
        <v>174</v>
      </c>
      <c r="AJ205" s="153" t="s">
        <v>174</v>
      </c>
      <c r="AK205" s="153" t="s">
        <v>174</v>
      </c>
      <c r="AL205" s="153" t="s">
        <v>2642</v>
      </c>
    </row>
    <row r="206" spans="1:38" ht="12.75" customHeight="1">
      <c r="A206" s="71"/>
      <c r="B206" s="84" t="s">
        <v>1227</v>
      </c>
      <c r="C206" s="338">
        <v>0</v>
      </c>
      <c r="D206" s="168"/>
      <c r="E206" s="168"/>
      <c r="F206" s="168"/>
      <c r="G206" s="23"/>
      <c r="H206" s="23"/>
      <c r="I206" s="23"/>
      <c r="J206" s="23"/>
      <c r="K206" s="23"/>
      <c r="L206" s="23"/>
      <c r="M206" s="23"/>
      <c r="N206" s="23"/>
      <c r="O206" s="23"/>
      <c r="P206" s="23"/>
      <c r="Q206" s="23"/>
      <c r="R206" s="23"/>
      <c r="S206" s="23"/>
      <c r="T206" s="23"/>
      <c r="U206" s="23"/>
      <c r="V206" s="23"/>
      <c r="W206" s="23"/>
      <c r="X206" s="23"/>
      <c r="Y206" s="23"/>
      <c r="Z206" s="23"/>
      <c r="AA206" s="23" t="s">
        <v>1195</v>
      </c>
      <c r="AB206" s="23" t="s">
        <v>1167</v>
      </c>
      <c r="AC206" s="153">
        <f>IF(Admissions!$E$232&lt;&gt;"",Admissions!$E$232,"")</f>
        <v>2.58E-2</v>
      </c>
      <c r="AD206" s="153" t="s">
        <v>715</v>
      </c>
      <c r="AE206" s="153" t="s">
        <v>946</v>
      </c>
      <c r="AF206" s="153" t="s">
        <v>1168</v>
      </c>
      <c r="AG206" s="153" t="s">
        <v>334</v>
      </c>
      <c r="AH206" s="153" t="s">
        <v>335</v>
      </c>
      <c r="AI206" s="153" t="s">
        <v>174</v>
      </c>
      <c r="AJ206" s="153" t="s">
        <v>174</v>
      </c>
      <c r="AK206" s="153" t="s">
        <v>174</v>
      </c>
      <c r="AL206" s="153" t="s">
        <v>2642</v>
      </c>
    </row>
    <row r="207" spans="1:38" ht="12.75" customHeight="1">
      <c r="A207" s="71"/>
      <c r="B207" s="89" t="s">
        <v>1213</v>
      </c>
      <c r="C207" s="338">
        <f>SUM(C201:C206)</f>
        <v>0.99990000000000001</v>
      </c>
      <c r="D207" s="168"/>
      <c r="E207" s="168"/>
      <c r="F207" s="168"/>
      <c r="G207" s="23"/>
      <c r="H207" s="23"/>
      <c r="I207" s="23"/>
      <c r="J207" s="23"/>
      <c r="K207" s="23"/>
      <c r="L207" s="23"/>
      <c r="M207" s="23"/>
      <c r="N207" s="23"/>
      <c r="O207" s="23"/>
      <c r="P207" s="23"/>
      <c r="Q207" s="23"/>
      <c r="R207" s="23"/>
      <c r="S207" s="23"/>
      <c r="T207" s="23"/>
      <c r="U207" s="23"/>
      <c r="V207" s="23"/>
      <c r="W207" s="23"/>
      <c r="X207" s="23"/>
      <c r="Y207" s="23"/>
      <c r="Z207" s="23"/>
      <c r="AA207" s="23" t="s">
        <v>1197</v>
      </c>
      <c r="AB207" s="23" t="s">
        <v>1171</v>
      </c>
      <c r="AC207" s="153">
        <f>IF(Admissions!$E$233&lt;&gt;"",Admissions!$E$233,"")</f>
        <v>0.18970000000000001</v>
      </c>
      <c r="AD207" s="153" t="s">
        <v>715</v>
      </c>
      <c r="AE207" s="153" t="s">
        <v>946</v>
      </c>
      <c r="AF207" s="153" t="s">
        <v>1168</v>
      </c>
      <c r="AG207" s="153" t="s">
        <v>334</v>
      </c>
      <c r="AH207" s="153" t="s">
        <v>335</v>
      </c>
      <c r="AI207" s="153" t="s">
        <v>174</v>
      </c>
      <c r="AJ207" s="153" t="s">
        <v>174</v>
      </c>
      <c r="AK207" s="153" t="s">
        <v>174</v>
      </c>
      <c r="AL207" s="153" t="s">
        <v>2642</v>
      </c>
    </row>
    <row r="208" spans="1:38" ht="12.75" customHeight="1">
      <c r="A208" s="71"/>
      <c r="B208" s="23"/>
      <c r="C208" s="187"/>
      <c r="D208" s="168"/>
      <c r="E208" s="168"/>
      <c r="F208" s="168"/>
      <c r="G208" s="23"/>
      <c r="H208" s="23"/>
      <c r="I208" s="23"/>
      <c r="J208" s="23"/>
      <c r="K208" s="23"/>
      <c r="L208" s="23"/>
      <c r="M208" s="23"/>
      <c r="N208" s="23"/>
      <c r="O208" s="23"/>
      <c r="P208" s="23"/>
      <c r="Q208" s="23"/>
      <c r="R208" s="23"/>
      <c r="S208" s="23"/>
      <c r="T208" s="23"/>
      <c r="U208" s="23"/>
      <c r="V208" s="23"/>
      <c r="W208" s="23"/>
      <c r="X208" s="23"/>
      <c r="Y208" s="23"/>
      <c r="Z208" s="23"/>
      <c r="AA208" s="23" t="s">
        <v>1198</v>
      </c>
      <c r="AB208" s="23" t="s">
        <v>1174</v>
      </c>
      <c r="AC208" s="153">
        <f>IF(Admissions!$E$234&lt;&gt;"",Admissions!$E$234,"")</f>
        <v>0.27339999999999998</v>
      </c>
      <c r="AD208" s="153" t="s">
        <v>715</v>
      </c>
      <c r="AE208" s="153" t="s">
        <v>946</v>
      </c>
      <c r="AF208" s="153" t="s">
        <v>1168</v>
      </c>
      <c r="AG208" s="153" t="s">
        <v>334</v>
      </c>
      <c r="AH208" s="153" t="s">
        <v>335</v>
      </c>
      <c r="AI208" s="153" t="s">
        <v>174</v>
      </c>
      <c r="AJ208" s="153" t="s">
        <v>174</v>
      </c>
      <c r="AK208" s="153" t="s">
        <v>174</v>
      </c>
      <c r="AL208" s="153" t="s">
        <v>2642</v>
      </c>
    </row>
    <row r="209" spans="1:38" ht="12.75" customHeight="1">
      <c r="A209" s="71"/>
      <c r="B209" s="81" t="s">
        <v>1199</v>
      </c>
      <c r="C209" s="81" t="s">
        <v>1178</v>
      </c>
      <c r="D209" s="81" t="s">
        <v>1184</v>
      </c>
      <c r="E209" s="81" t="s">
        <v>1181</v>
      </c>
      <c r="F209" s="81" t="s">
        <v>1193</v>
      </c>
      <c r="G209" s="81" t="s">
        <v>1190</v>
      </c>
      <c r="H209" s="23"/>
      <c r="I209" s="23"/>
      <c r="J209" s="23"/>
      <c r="K209" s="23"/>
      <c r="L209" s="23"/>
      <c r="M209" s="23"/>
      <c r="N209" s="23"/>
      <c r="O209" s="23"/>
      <c r="P209" s="23"/>
      <c r="Q209" s="23"/>
      <c r="R209" s="23"/>
      <c r="S209" s="23"/>
      <c r="T209" s="23"/>
      <c r="U209" s="23"/>
      <c r="V209" s="23"/>
      <c r="W209" s="23"/>
      <c r="X209" s="23"/>
      <c r="Y209" s="23"/>
      <c r="Z209" s="23"/>
      <c r="AA209" s="23" t="s">
        <v>1200</v>
      </c>
      <c r="AB209" s="23" t="s">
        <v>1177</v>
      </c>
      <c r="AC209" s="153">
        <f>IF(Admissions!$E$235&lt;&gt;"",Admissions!$E$235,"")</f>
        <v>0.23930000000000001</v>
      </c>
      <c r="AD209" s="153" t="s">
        <v>715</v>
      </c>
      <c r="AE209" s="153" t="s">
        <v>946</v>
      </c>
      <c r="AF209" s="153" t="s">
        <v>1168</v>
      </c>
      <c r="AG209" s="153" t="s">
        <v>334</v>
      </c>
      <c r="AH209" s="153" t="s">
        <v>335</v>
      </c>
      <c r="AI209" s="153" t="s">
        <v>174</v>
      </c>
      <c r="AJ209" s="153" t="s">
        <v>174</v>
      </c>
      <c r="AK209" s="153" t="s">
        <v>174</v>
      </c>
      <c r="AL209" s="153" t="s">
        <v>2642</v>
      </c>
    </row>
    <row r="210" spans="1:38" ht="12.75" customHeight="1">
      <c r="A210" s="71"/>
      <c r="B210" s="56" t="s">
        <v>1235</v>
      </c>
      <c r="C210" s="190">
        <v>0.19109999999999999</v>
      </c>
      <c r="D210" s="190">
        <v>0.1996</v>
      </c>
      <c r="E210" s="190">
        <v>0.1444</v>
      </c>
      <c r="F210" s="185"/>
      <c r="G210" s="185"/>
      <c r="H210" s="23"/>
      <c r="I210" s="23"/>
      <c r="J210" s="23"/>
      <c r="K210" s="23"/>
      <c r="L210" s="23"/>
      <c r="M210" s="23"/>
      <c r="N210" s="23"/>
      <c r="O210" s="23"/>
      <c r="P210" s="23"/>
      <c r="Q210" s="23"/>
      <c r="R210" s="23"/>
      <c r="S210" s="23"/>
      <c r="T210" s="23"/>
      <c r="U210" s="23"/>
      <c r="V210" s="23"/>
      <c r="W210" s="23"/>
      <c r="X210" s="23"/>
      <c r="Y210" s="23"/>
      <c r="Z210" s="23"/>
      <c r="AA210" s="23" t="s">
        <v>1202</v>
      </c>
      <c r="AB210" s="23" t="s">
        <v>1180</v>
      </c>
      <c r="AC210" s="153">
        <f>IF(Admissions!$E$236&lt;&gt;"",Admissions!$E$236,"")</f>
        <v>0.17419999999999999</v>
      </c>
      <c r="AD210" s="153" t="s">
        <v>715</v>
      </c>
      <c r="AE210" s="153" t="s">
        <v>946</v>
      </c>
      <c r="AF210" s="153" t="s">
        <v>1168</v>
      </c>
      <c r="AG210" s="153" t="s">
        <v>334</v>
      </c>
      <c r="AH210" s="153" t="s">
        <v>335</v>
      </c>
      <c r="AI210" s="153" t="s">
        <v>174</v>
      </c>
      <c r="AJ210" s="153" t="s">
        <v>174</v>
      </c>
      <c r="AK210" s="153" t="s">
        <v>174</v>
      </c>
      <c r="AL210" s="153" t="s">
        <v>2642</v>
      </c>
    </row>
    <row r="211" spans="1:38" ht="12.75" customHeight="1">
      <c r="A211" s="71"/>
      <c r="B211" s="56" t="s">
        <v>1240</v>
      </c>
      <c r="C211" s="190">
        <v>0.41830000000000001</v>
      </c>
      <c r="D211" s="190">
        <v>0.33119999999999999</v>
      </c>
      <c r="E211" s="190">
        <v>0.36309999999999998</v>
      </c>
      <c r="F211" s="185"/>
      <c r="G211" s="185"/>
      <c r="H211" s="23"/>
      <c r="I211" s="23"/>
      <c r="J211" s="23"/>
      <c r="K211" s="23"/>
      <c r="L211" s="23"/>
      <c r="M211" s="23"/>
      <c r="N211" s="23"/>
      <c r="O211" s="23"/>
      <c r="P211" s="23"/>
      <c r="Q211" s="23"/>
      <c r="R211" s="23"/>
      <c r="S211" s="23"/>
      <c r="T211" s="23"/>
      <c r="U211" s="23"/>
      <c r="V211" s="23"/>
      <c r="W211" s="23"/>
      <c r="X211" s="23"/>
      <c r="Y211" s="23"/>
      <c r="Z211" s="23"/>
      <c r="AA211" s="23" t="s">
        <v>1204</v>
      </c>
      <c r="AB211" s="23" t="s">
        <v>1183</v>
      </c>
      <c r="AC211" s="153">
        <f>IF(Admissions!$E$237&lt;&gt;"",Admissions!$E$237,"")</f>
        <v>8.5800000000000001E-2</v>
      </c>
      <c r="AD211" s="153" t="s">
        <v>715</v>
      </c>
      <c r="AE211" s="153" t="s">
        <v>946</v>
      </c>
      <c r="AF211" s="153" t="s">
        <v>1168</v>
      </c>
      <c r="AG211" s="153" t="s">
        <v>334</v>
      </c>
      <c r="AH211" s="153" t="s">
        <v>335</v>
      </c>
      <c r="AI211" s="153" t="s">
        <v>174</v>
      </c>
      <c r="AJ211" s="153" t="s">
        <v>174</v>
      </c>
      <c r="AK211" s="153" t="s">
        <v>174</v>
      </c>
      <c r="AL211" s="153" t="s">
        <v>2642</v>
      </c>
    </row>
    <row r="212" spans="1:38" ht="12.75" customHeight="1">
      <c r="A212" s="71"/>
      <c r="B212" s="56" t="s">
        <v>1243</v>
      </c>
      <c r="C212" s="190">
        <v>0.34820000000000001</v>
      </c>
      <c r="D212" s="190">
        <v>0.38219999999999998</v>
      </c>
      <c r="E212" s="190">
        <v>0.3715</v>
      </c>
      <c r="F212" s="185"/>
      <c r="G212" s="185"/>
      <c r="H212" s="23"/>
      <c r="I212" s="23"/>
      <c r="J212" s="23"/>
      <c r="K212" s="23"/>
      <c r="L212" s="23"/>
      <c r="M212" s="23"/>
      <c r="N212" s="23"/>
      <c r="O212" s="23"/>
      <c r="P212" s="23"/>
      <c r="Q212" s="23"/>
      <c r="R212" s="23"/>
      <c r="S212" s="23"/>
      <c r="T212" s="23"/>
      <c r="U212" s="23"/>
      <c r="V212" s="23"/>
      <c r="W212" s="23"/>
      <c r="X212" s="23"/>
      <c r="Y212" s="23"/>
      <c r="Z212" s="23"/>
      <c r="AA212" s="23" t="s">
        <v>1206</v>
      </c>
      <c r="AB212" s="23" t="s">
        <v>1186</v>
      </c>
      <c r="AC212" s="153">
        <f>IF(Admissions!$E$238&lt;&gt;"",Admissions!$E$238,"")</f>
        <v>9.7999999999999997E-3</v>
      </c>
      <c r="AD212" s="153" t="s">
        <v>715</v>
      </c>
      <c r="AE212" s="153" t="s">
        <v>946</v>
      </c>
      <c r="AF212" s="153" t="s">
        <v>1168</v>
      </c>
      <c r="AG212" s="153" t="s">
        <v>334</v>
      </c>
      <c r="AH212" s="153" t="s">
        <v>335</v>
      </c>
      <c r="AI212" s="153" t="s">
        <v>174</v>
      </c>
      <c r="AJ212" s="153" t="s">
        <v>174</v>
      </c>
      <c r="AK212" s="153" t="s">
        <v>174</v>
      </c>
      <c r="AL212" s="153" t="s">
        <v>2642</v>
      </c>
    </row>
    <row r="213" spans="1:38" ht="12.75" customHeight="1">
      <c r="A213" s="71"/>
      <c r="B213" s="188" t="s">
        <v>1246</v>
      </c>
      <c r="C213" s="190">
        <v>4.2500000000000003E-2</v>
      </c>
      <c r="D213" s="190">
        <v>8.0699999999999994E-2</v>
      </c>
      <c r="E213" s="190">
        <v>0.121</v>
      </c>
      <c r="F213" s="185"/>
      <c r="G213" s="185"/>
      <c r="H213" s="23"/>
      <c r="I213" s="160"/>
      <c r="J213" s="23"/>
      <c r="K213" s="23"/>
      <c r="L213" s="23"/>
      <c r="M213" s="23"/>
      <c r="N213" s="23"/>
      <c r="O213" s="23"/>
      <c r="P213" s="23"/>
      <c r="Q213" s="23"/>
      <c r="R213" s="23"/>
      <c r="S213" s="23"/>
      <c r="T213" s="23"/>
      <c r="U213" s="23"/>
      <c r="V213" s="23"/>
      <c r="W213" s="23"/>
      <c r="X213" s="23"/>
      <c r="Y213" s="23"/>
      <c r="Z213" s="23"/>
      <c r="AA213" s="23" t="s">
        <v>1208</v>
      </c>
      <c r="AB213" s="23" t="s">
        <v>1189</v>
      </c>
      <c r="AC213" s="153">
        <f>IF(Admissions!$E$239&lt;&gt;"",Admissions!$E$239,"")</f>
        <v>2.0999999999999999E-3</v>
      </c>
      <c r="AD213" s="153" t="s">
        <v>715</v>
      </c>
      <c r="AE213" s="153" t="s">
        <v>946</v>
      </c>
      <c r="AF213" s="153" t="s">
        <v>1168</v>
      </c>
      <c r="AG213" s="153" t="s">
        <v>334</v>
      </c>
      <c r="AH213" s="153" t="s">
        <v>335</v>
      </c>
      <c r="AI213" s="153" t="s">
        <v>174</v>
      </c>
      <c r="AJ213" s="153" t="s">
        <v>174</v>
      </c>
      <c r="AK213" s="153" t="s">
        <v>174</v>
      </c>
      <c r="AL213" s="153" t="s">
        <v>2642</v>
      </c>
    </row>
    <row r="214" spans="1:38" ht="12.75" customHeight="1">
      <c r="A214" s="71"/>
      <c r="B214" s="188" t="s">
        <v>1249</v>
      </c>
      <c r="C214" s="190">
        <v>0</v>
      </c>
      <c r="D214" s="190">
        <v>6.4000000000000003E-3</v>
      </c>
      <c r="E214" s="190">
        <v>0</v>
      </c>
      <c r="F214" s="185"/>
      <c r="G214" s="185"/>
      <c r="H214" s="160"/>
      <c r="I214" s="189"/>
      <c r="J214" s="23"/>
      <c r="K214" s="23"/>
      <c r="L214" s="23"/>
      <c r="M214" s="23"/>
      <c r="N214" s="23"/>
      <c r="O214" s="23"/>
      <c r="P214" s="23"/>
      <c r="Q214" s="23"/>
      <c r="R214" s="23"/>
      <c r="S214" s="23"/>
      <c r="T214" s="23"/>
      <c r="U214" s="23"/>
      <c r="V214" s="23"/>
      <c r="W214" s="23"/>
      <c r="X214" s="23"/>
      <c r="Y214" s="23"/>
      <c r="Z214" s="23"/>
      <c r="AA214" s="23" t="s">
        <v>1210</v>
      </c>
      <c r="AB214" s="23" t="s">
        <v>1192</v>
      </c>
      <c r="AC214" s="153">
        <f>IF(Admissions!$E$240&lt;&gt;"",Admissions!$E$240,"")</f>
        <v>0</v>
      </c>
      <c r="AD214" s="153" t="s">
        <v>715</v>
      </c>
      <c r="AE214" s="153" t="s">
        <v>946</v>
      </c>
      <c r="AF214" s="153" t="s">
        <v>1168</v>
      </c>
      <c r="AG214" s="153" t="s">
        <v>334</v>
      </c>
      <c r="AH214" s="153" t="s">
        <v>335</v>
      </c>
      <c r="AI214" s="153" t="s">
        <v>174</v>
      </c>
      <c r="AJ214" s="153" t="s">
        <v>174</v>
      </c>
      <c r="AK214" s="153" t="s">
        <v>174</v>
      </c>
      <c r="AL214" s="153" t="s">
        <v>2642</v>
      </c>
    </row>
    <row r="215" spans="1:38" ht="12.75" customHeight="1">
      <c r="A215" s="71"/>
      <c r="B215" s="56" t="s">
        <v>1252</v>
      </c>
      <c r="C215" s="190">
        <v>0</v>
      </c>
      <c r="D215" s="190">
        <v>0</v>
      </c>
      <c r="E215" s="190">
        <v>0</v>
      </c>
      <c r="F215" s="185"/>
      <c r="G215" s="185"/>
      <c r="H215" s="189"/>
      <c r="I215" s="189"/>
      <c r="J215" s="23"/>
      <c r="K215" s="23"/>
      <c r="L215" s="23"/>
      <c r="M215" s="23"/>
      <c r="N215" s="23"/>
      <c r="O215" s="23"/>
      <c r="P215" s="23"/>
      <c r="Q215" s="23"/>
      <c r="R215" s="23"/>
      <c r="S215" s="23"/>
      <c r="T215" s="23"/>
      <c r="U215" s="23"/>
      <c r="V215" s="23"/>
      <c r="W215" s="23"/>
      <c r="X215" s="23"/>
      <c r="Y215" s="23"/>
      <c r="Z215" s="23"/>
      <c r="AA215" s="23" t="s">
        <v>1212</v>
      </c>
      <c r="AB215" s="23" t="s">
        <v>346</v>
      </c>
      <c r="AC215" s="153">
        <f>IF(Admissions!$E$241&lt;&gt;"",Admissions!$E$241,"")</f>
        <v>1.0001</v>
      </c>
      <c r="AD215" s="153" t="s">
        <v>715</v>
      </c>
      <c r="AE215" s="153" t="s">
        <v>946</v>
      </c>
      <c r="AF215" s="153" t="s">
        <v>1168</v>
      </c>
      <c r="AG215" s="153" t="s">
        <v>334</v>
      </c>
      <c r="AH215" s="153" t="s">
        <v>335</v>
      </c>
      <c r="AI215" s="153" t="s">
        <v>174</v>
      </c>
      <c r="AJ215" s="153" t="s">
        <v>174</v>
      </c>
      <c r="AK215" s="153" t="s">
        <v>174</v>
      </c>
      <c r="AL215" s="153" t="s">
        <v>2642</v>
      </c>
    </row>
    <row r="216" spans="1:38" ht="12.75" customHeight="1">
      <c r="A216" s="38"/>
      <c r="B216" s="89" t="s">
        <v>1213</v>
      </c>
      <c r="C216" s="190">
        <f>SUM(C210:C215)</f>
        <v>1.0001</v>
      </c>
      <c r="D216" s="190">
        <f>SUM($D$210:$D$215)</f>
        <v>1.0001</v>
      </c>
      <c r="E216" s="190">
        <f>SUM($E$210:$E$215)</f>
        <v>1</v>
      </c>
      <c r="F216" s="185">
        <f>SUM($F$210:$F$215)</f>
        <v>0</v>
      </c>
      <c r="G216" s="185">
        <f>SUM($G$210:$G$215)</f>
        <v>0</v>
      </c>
      <c r="H216" s="189"/>
      <c r="I216" s="189"/>
      <c r="J216" s="23"/>
      <c r="K216" s="23"/>
      <c r="L216" s="23"/>
      <c r="M216" s="23"/>
      <c r="N216" s="23"/>
      <c r="O216" s="23"/>
      <c r="P216" s="23"/>
      <c r="Q216" s="23"/>
      <c r="R216" s="23"/>
      <c r="S216" s="23"/>
      <c r="T216" s="23"/>
      <c r="U216" s="23"/>
      <c r="V216" s="23"/>
      <c r="W216" s="23"/>
      <c r="X216" s="23"/>
      <c r="Y216" s="23"/>
      <c r="Z216" s="23"/>
      <c r="AA216" s="23" t="s">
        <v>1214</v>
      </c>
      <c r="AB216" s="23" t="s">
        <v>1167</v>
      </c>
      <c r="AC216" s="153">
        <f>IF(Admissions!$F$232&lt;&gt;"",Admissions!$F$232,"")</f>
        <v>2.7099999999999999E-2</v>
      </c>
      <c r="AD216" s="153" t="s">
        <v>715</v>
      </c>
      <c r="AE216" s="153" t="s">
        <v>946</v>
      </c>
      <c r="AF216" s="153" t="s">
        <v>1168</v>
      </c>
      <c r="AG216" s="153" t="s">
        <v>334</v>
      </c>
      <c r="AH216" s="153" t="s">
        <v>335</v>
      </c>
      <c r="AI216" s="153" t="s">
        <v>174</v>
      </c>
      <c r="AJ216" s="153" t="s">
        <v>174</v>
      </c>
      <c r="AK216" s="153" t="s">
        <v>174</v>
      </c>
      <c r="AL216" s="153" t="s">
        <v>2642</v>
      </c>
    </row>
    <row r="217" spans="1:38" ht="12.75" customHeight="1">
      <c r="A217" s="38"/>
      <c r="B217" s="23"/>
      <c r="C217" s="189"/>
      <c r="D217" s="189"/>
      <c r="E217" s="189"/>
      <c r="F217" s="189"/>
      <c r="G217" s="189"/>
      <c r="H217" s="189"/>
      <c r="I217" s="189"/>
      <c r="J217" s="23"/>
      <c r="K217" s="23"/>
      <c r="L217" s="23"/>
      <c r="M217" s="23"/>
      <c r="N217" s="23"/>
      <c r="O217" s="23"/>
      <c r="P217" s="23"/>
      <c r="Q217" s="23"/>
      <c r="R217" s="23"/>
      <c r="S217" s="23"/>
      <c r="T217" s="23"/>
      <c r="U217" s="23"/>
      <c r="V217" s="23"/>
      <c r="W217" s="23"/>
      <c r="X217" s="23"/>
      <c r="Y217" s="23"/>
      <c r="Z217" s="23"/>
      <c r="AA217" s="23" t="s">
        <v>1215</v>
      </c>
      <c r="AB217" s="23" t="s">
        <v>1171</v>
      </c>
      <c r="AC217" s="153">
        <f>IF(Admissions!$F$233&lt;&gt;"",Admissions!$F$233,"")</f>
        <v>0.21820000000000001</v>
      </c>
      <c r="AD217" s="153" t="s">
        <v>715</v>
      </c>
      <c r="AE217" s="153" t="s">
        <v>946</v>
      </c>
      <c r="AF217" s="153" t="s">
        <v>1168</v>
      </c>
      <c r="AG217" s="153" t="s">
        <v>334</v>
      </c>
      <c r="AH217" s="153" t="s">
        <v>335</v>
      </c>
      <c r="AI217" s="153" t="s">
        <v>174</v>
      </c>
      <c r="AJ217" s="153" t="s">
        <v>174</v>
      </c>
      <c r="AK217" s="153" t="s">
        <v>174</v>
      </c>
      <c r="AL217" s="153" t="s">
        <v>2642</v>
      </c>
    </row>
    <row r="218" spans="1:38" ht="12.75" customHeight="1">
      <c r="A218" s="71" t="s">
        <v>1258</v>
      </c>
      <c r="B218" s="375" t="s">
        <v>1259</v>
      </c>
      <c r="C218" s="390"/>
      <c r="D218" s="390"/>
      <c r="E218" s="390"/>
      <c r="F218" s="390"/>
      <c r="H218" s="189"/>
      <c r="I218" s="189"/>
      <c r="J218" s="23"/>
      <c r="K218" s="23"/>
      <c r="L218" s="23"/>
      <c r="M218" s="23"/>
      <c r="N218" s="23"/>
      <c r="O218" s="23"/>
      <c r="P218" s="23"/>
      <c r="Q218" s="23"/>
      <c r="R218" s="23"/>
      <c r="S218" s="23"/>
      <c r="T218" s="23"/>
      <c r="U218" s="23"/>
      <c r="V218" s="23"/>
      <c r="W218" s="23"/>
      <c r="X218" s="23"/>
      <c r="Y218" s="23"/>
      <c r="Z218" s="23"/>
      <c r="AA218" s="23" t="s">
        <v>1216</v>
      </c>
      <c r="AB218" s="23" t="s">
        <v>1174</v>
      </c>
      <c r="AC218" s="153">
        <f>IF(Admissions!$F$234&lt;&gt;"",Admissions!$F$234,"")</f>
        <v>0.26979999999999998</v>
      </c>
      <c r="AD218" s="153" t="s">
        <v>715</v>
      </c>
      <c r="AE218" s="153" t="s">
        <v>946</v>
      </c>
      <c r="AF218" s="153" t="s">
        <v>1168</v>
      </c>
      <c r="AG218" s="153" t="s">
        <v>334</v>
      </c>
      <c r="AH218" s="153" t="s">
        <v>335</v>
      </c>
      <c r="AI218" s="153" t="s">
        <v>174</v>
      </c>
      <c r="AJ218" s="153" t="s">
        <v>174</v>
      </c>
      <c r="AK218" s="153" t="s">
        <v>174</v>
      </c>
      <c r="AL218" s="153" t="s">
        <v>2642</v>
      </c>
    </row>
    <row r="219" spans="1:38" ht="12.75" customHeight="1">
      <c r="A219" s="71"/>
      <c r="B219" s="426" t="s">
        <v>1165</v>
      </c>
      <c r="C219" s="394"/>
      <c r="D219" s="382"/>
      <c r="E219" s="82" t="s">
        <v>1145</v>
      </c>
      <c r="F219" s="39"/>
      <c r="H219" s="189"/>
      <c r="I219" s="189"/>
      <c r="J219" s="23"/>
      <c r="K219" s="23"/>
      <c r="L219" s="23"/>
      <c r="M219" s="23"/>
      <c r="N219" s="23"/>
      <c r="O219" s="23"/>
      <c r="P219" s="23"/>
      <c r="Q219" s="23"/>
      <c r="R219" s="23"/>
      <c r="S219" s="23"/>
      <c r="T219" s="23"/>
      <c r="U219" s="23"/>
      <c r="V219" s="23"/>
      <c r="W219" s="23"/>
      <c r="X219" s="23"/>
      <c r="Y219" s="23"/>
      <c r="Z219" s="23"/>
      <c r="AA219" s="23" t="s">
        <v>1218</v>
      </c>
      <c r="AB219" s="23" t="s">
        <v>1177</v>
      </c>
      <c r="AC219" s="153">
        <f>IF(Admissions!$F$235&lt;&gt;"",Admissions!$F$235,"")</f>
        <v>0.22489999999999999</v>
      </c>
      <c r="AD219" s="153" t="s">
        <v>715</v>
      </c>
      <c r="AE219" s="153" t="s">
        <v>946</v>
      </c>
      <c r="AF219" s="153" t="s">
        <v>1168</v>
      </c>
      <c r="AG219" s="153" t="s">
        <v>334</v>
      </c>
      <c r="AH219" s="153" t="s">
        <v>335</v>
      </c>
      <c r="AI219" s="153" t="s">
        <v>174</v>
      </c>
      <c r="AJ219" s="153" t="s">
        <v>174</v>
      </c>
      <c r="AK219" s="153" t="s">
        <v>174</v>
      </c>
      <c r="AL219" s="153" t="s">
        <v>2642</v>
      </c>
    </row>
    <row r="220" spans="1:38" ht="12.75" customHeight="1">
      <c r="A220" s="71"/>
      <c r="B220" s="427" t="s">
        <v>1153</v>
      </c>
      <c r="C220" s="394"/>
      <c r="D220" s="382"/>
      <c r="E220" s="190">
        <v>0.25430000000000003</v>
      </c>
      <c r="F220" s="176"/>
      <c r="H220" s="189"/>
      <c r="I220" s="189"/>
      <c r="J220" s="23"/>
      <c r="K220" s="23"/>
      <c r="L220" s="23"/>
      <c r="M220" s="23"/>
      <c r="N220" s="23"/>
      <c r="O220" s="23"/>
      <c r="P220" s="23"/>
      <c r="Q220" s="23"/>
      <c r="R220" s="23"/>
      <c r="S220" s="23"/>
      <c r="T220" s="23"/>
      <c r="U220" s="23"/>
      <c r="V220" s="23"/>
      <c r="W220" s="23"/>
      <c r="X220" s="23"/>
      <c r="Y220" s="23"/>
      <c r="Z220" s="23"/>
      <c r="AA220" s="23" t="s">
        <v>1220</v>
      </c>
      <c r="AB220" s="23" t="s">
        <v>1180</v>
      </c>
      <c r="AC220" s="153">
        <f>IF(Admissions!$F$236&lt;&gt;"",Admissions!$F$236,"")</f>
        <v>0.15279999999999999</v>
      </c>
      <c r="AD220" s="153" t="s">
        <v>715</v>
      </c>
      <c r="AE220" s="153" t="s">
        <v>946</v>
      </c>
      <c r="AF220" s="153" t="s">
        <v>1168</v>
      </c>
      <c r="AG220" s="153" t="s">
        <v>334</v>
      </c>
      <c r="AH220" s="153" t="s">
        <v>335</v>
      </c>
      <c r="AI220" s="153" t="s">
        <v>174</v>
      </c>
      <c r="AJ220" s="153" t="s">
        <v>174</v>
      </c>
      <c r="AK220" s="153" t="s">
        <v>174</v>
      </c>
      <c r="AL220" s="153" t="s">
        <v>2642</v>
      </c>
    </row>
    <row r="221" spans="1:38" ht="12.75" customHeight="1">
      <c r="A221" s="71"/>
      <c r="B221" s="407" t="s">
        <v>1155</v>
      </c>
      <c r="C221" s="394"/>
      <c r="D221" s="382"/>
      <c r="E221" s="190">
        <v>0.59060000000000001</v>
      </c>
      <c r="F221" s="176"/>
      <c r="H221" s="189"/>
      <c r="I221" s="189"/>
      <c r="J221" s="23"/>
      <c r="K221" s="23"/>
      <c r="L221" s="23"/>
      <c r="M221" s="23"/>
      <c r="N221" s="23"/>
      <c r="O221" s="23"/>
      <c r="P221" s="23"/>
      <c r="Q221" s="23"/>
      <c r="R221" s="23"/>
      <c r="S221" s="23"/>
      <c r="T221" s="23"/>
      <c r="U221" s="23"/>
      <c r="V221" s="23"/>
      <c r="W221" s="23"/>
      <c r="X221" s="23"/>
      <c r="Y221" s="23"/>
      <c r="Z221" s="23"/>
      <c r="AA221" s="23" t="s">
        <v>1222</v>
      </c>
      <c r="AB221" s="23" t="s">
        <v>1183</v>
      </c>
      <c r="AC221" s="153">
        <f>IF(Admissions!$F$237&lt;&gt;"",Admissions!$F$237,"")</f>
        <v>9.4200000000000006E-2</v>
      </c>
      <c r="AD221" s="153" t="s">
        <v>715</v>
      </c>
      <c r="AE221" s="153" t="s">
        <v>946</v>
      </c>
      <c r="AF221" s="153" t="s">
        <v>1168</v>
      </c>
      <c r="AG221" s="153" t="s">
        <v>334</v>
      </c>
      <c r="AH221" s="153" t="s">
        <v>335</v>
      </c>
      <c r="AI221" s="153" t="s">
        <v>174</v>
      </c>
      <c r="AJ221" s="153" t="s">
        <v>174</v>
      </c>
      <c r="AK221" s="153" t="s">
        <v>174</v>
      </c>
      <c r="AL221" s="153" t="s">
        <v>2642</v>
      </c>
    </row>
    <row r="222" spans="1:38" ht="12.75" customHeight="1">
      <c r="A222" s="71"/>
      <c r="B222" s="407" t="s">
        <v>1158</v>
      </c>
      <c r="C222" s="394"/>
      <c r="D222" s="382"/>
      <c r="E222" s="190">
        <v>0.89470000000000005</v>
      </c>
      <c r="F222" s="191" t="s">
        <v>1268</v>
      </c>
      <c r="H222" s="189"/>
      <c r="I222" s="23"/>
      <c r="J222" s="23"/>
      <c r="K222" s="23"/>
      <c r="L222" s="23"/>
      <c r="M222" s="23"/>
      <c r="N222" s="23"/>
      <c r="O222" s="23"/>
      <c r="P222" s="23"/>
      <c r="Q222" s="23"/>
      <c r="R222" s="23"/>
      <c r="S222" s="23"/>
      <c r="T222" s="23"/>
      <c r="U222" s="23"/>
      <c r="V222" s="23"/>
      <c r="W222" s="23"/>
      <c r="X222" s="23"/>
      <c r="Y222" s="23"/>
      <c r="Z222" s="23"/>
      <c r="AA222" s="23" t="s">
        <v>1224</v>
      </c>
      <c r="AB222" s="23" t="s">
        <v>1186</v>
      </c>
      <c r="AC222" s="153">
        <f>IF(Admissions!$F$238&lt;&gt;"",Admissions!$F$238,"")</f>
        <v>1.1599999999999999E-2</v>
      </c>
      <c r="AD222" s="153" t="s">
        <v>715</v>
      </c>
      <c r="AE222" s="153" t="s">
        <v>946</v>
      </c>
      <c r="AF222" s="153" t="s">
        <v>1168</v>
      </c>
      <c r="AG222" s="153" t="s">
        <v>334</v>
      </c>
      <c r="AH222" s="153" t="s">
        <v>335</v>
      </c>
      <c r="AI222" s="153" t="s">
        <v>174</v>
      </c>
      <c r="AJ222" s="153" t="s">
        <v>174</v>
      </c>
      <c r="AK222" s="153" t="s">
        <v>174</v>
      </c>
      <c r="AL222" s="153" t="s">
        <v>2642</v>
      </c>
    </row>
    <row r="223" spans="1:38" ht="12.75" customHeight="1">
      <c r="A223" s="71"/>
      <c r="B223" s="407" t="s">
        <v>1160</v>
      </c>
      <c r="C223" s="394"/>
      <c r="D223" s="382"/>
      <c r="E223" s="190">
        <v>0.10539999999999999</v>
      </c>
      <c r="F223" s="191" t="s">
        <v>1271</v>
      </c>
      <c r="G223" s="23"/>
      <c r="H223" s="23"/>
      <c r="I223" s="23"/>
      <c r="J223" s="23"/>
      <c r="K223" s="23"/>
      <c r="L223" s="23"/>
      <c r="M223" s="23"/>
      <c r="N223" s="23"/>
      <c r="O223" s="23"/>
      <c r="P223" s="23"/>
      <c r="Q223" s="23"/>
      <c r="R223" s="23"/>
      <c r="S223" s="23"/>
      <c r="T223" s="23"/>
      <c r="U223" s="23"/>
      <c r="V223" s="23"/>
      <c r="W223" s="23"/>
      <c r="X223" s="23"/>
      <c r="Y223" s="23"/>
      <c r="Z223" s="23"/>
      <c r="AA223" s="23" t="s">
        <v>1226</v>
      </c>
      <c r="AB223" s="23" t="s">
        <v>1189</v>
      </c>
      <c r="AC223" s="153">
        <f>IF(Admissions!$F$239&lt;&gt;"",Admissions!$F$239,"")</f>
        <v>1.1999999999999999E-3</v>
      </c>
      <c r="AD223" s="153" t="s">
        <v>715</v>
      </c>
      <c r="AE223" s="153" t="s">
        <v>946</v>
      </c>
      <c r="AF223" s="153" t="s">
        <v>1168</v>
      </c>
      <c r="AG223" s="153" t="s">
        <v>334</v>
      </c>
      <c r="AH223" s="153" t="s">
        <v>335</v>
      </c>
      <c r="AI223" s="153" t="s">
        <v>174</v>
      </c>
      <c r="AJ223" s="153" t="s">
        <v>174</v>
      </c>
      <c r="AK223" s="153" t="s">
        <v>174</v>
      </c>
      <c r="AL223" s="153" t="s">
        <v>2642</v>
      </c>
    </row>
    <row r="224" spans="1:38" ht="12.75" customHeight="1">
      <c r="A224" s="71"/>
      <c r="B224" s="407" t="s">
        <v>1162</v>
      </c>
      <c r="C224" s="394"/>
      <c r="D224" s="382"/>
      <c r="E224" s="190">
        <v>1.9599999999999999E-2</v>
      </c>
      <c r="F224" s="176"/>
      <c r="G224" s="23"/>
      <c r="H224" s="23"/>
      <c r="I224" s="23"/>
      <c r="J224" s="23"/>
      <c r="K224" s="23"/>
      <c r="L224" s="23"/>
      <c r="M224" s="23"/>
      <c r="N224" s="23"/>
      <c r="O224" s="23"/>
      <c r="P224" s="23"/>
      <c r="Q224" s="23"/>
      <c r="R224" s="23"/>
      <c r="S224" s="23"/>
      <c r="T224" s="23"/>
      <c r="U224" s="23"/>
      <c r="V224" s="23"/>
      <c r="W224" s="23"/>
      <c r="X224" s="23"/>
      <c r="Y224" s="23"/>
      <c r="Z224" s="23"/>
      <c r="AA224" s="23" t="s">
        <v>1228</v>
      </c>
      <c r="AB224" s="23" t="s">
        <v>1192</v>
      </c>
      <c r="AC224" s="153">
        <f>IF(Admissions!$F$240&lt;&gt;"",Admissions!$F$240,"")</f>
        <v>0</v>
      </c>
      <c r="AD224" s="153" t="s">
        <v>715</v>
      </c>
      <c r="AE224" s="153" t="s">
        <v>946</v>
      </c>
      <c r="AF224" s="153" t="s">
        <v>1168</v>
      </c>
      <c r="AG224" s="153" t="s">
        <v>334</v>
      </c>
      <c r="AH224" s="153" t="s">
        <v>335</v>
      </c>
      <c r="AI224" s="153" t="s">
        <v>174</v>
      </c>
      <c r="AJ224" s="153" t="s">
        <v>174</v>
      </c>
      <c r="AK224" s="153" t="s">
        <v>174</v>
      </c>
      <c r="AL224" s="153" t="s">
        <v>2642</v>
      </c>
    </row>
    <row r="225" spans="1:38" ht="28.15" customHeight="1">
      <c r="A225" s="71"/>
      <c r="B225" s="407" t="s">
        <v>1164</v>
      </c>
      <c r="C225" s="394"/>
      <c r="D225" s="394"/>
      <c r="E225" s="192">
        <v>0.71299999999999997</v>
      </c>
      <c r="F225" s="193"/>
      <c r="G225" s="23"/>
      <c r="H225" s="23"/>
      <c r="I225" s="23"/>
      <c r="J225" s="23"/>
      <c r="K225" s="23"/>
      <c r="L225" s="23"/>
      <c r="M225" s="23"/>
      <c r="N225" s="23"/>
      <c r="O225" s="23"/>
      <c r="P225" s="23"/>
      <c r="Q225" s="23"/>
      <c r="R225" s="23"/>
      <c r="S225" s="23"/>
      <c r="T225" s="23"/>
      <c r="U225" s="23"/>
      <c r="V225" s="23"/>
      <c r="W225" s="23"/>
      <c r="X225" s="23"/>
      <c r="Y225" s="23"/>
      <c r="Z225" s="23"/>
      <c r="AA225" s="23" t="s">
        <v>1229</v>
      </c>
      <c r="AB225" s="23" t="s">
        <v>346</v>
      </c>
      <c r="AC225" s="153">
        <f>IF(Admissions!$F$241&lt;&gt;"",Admissions!$F$241,"")</f>
        <v>0.99980000000000013</v>
      </c>
      <c r="AD225" s="153" t="s">
        <v>715</v>
      </c>
      <c r="AE225" s="153" t="s">
        <v>946</v>
      </c>
      <c r="AF225" s="153" t="s">
        <v>1168</v>
      </c>
      <c r="AG225" s="153" t="s">
        <v>334</v>
      </c>
      <c r="AH225" s="153" t="s">
        <v>335</v>
      </c>
      <c r="AI225" s="153" t="s">
        <v>174</v>
      </c>
      <c r="AJ225" s="153" t="s">
        <v>174</v>
      </c>
      <c r="AK225" s="153" t="s">
        <v>174</v>
      </c>
      <c r="AL225" s="153" t="s">
        <v>2642</v>
      </c>
    </row>
    <row r="226" spans="1:38" ht="12.75" customHeight="1">
      <c r="A226" s="38"/>
      <c r="B226" s="23"/>
      <c r="C226" s="23"/>
      <c r="D226" s="23"/>
      <c r="E226" s="23"/>
      <c r="F226" s="59"/>
      <c r="G226" s="23"/>
      <c r="H226" s="23"/>
      <c r="I226" s="23"/>
      <c r="J226" s="23"/>
      <c r="K226" s="23"/>
      <c r="L226" s="23"/>
      <c r="M226" s="23"/>
      <c r="N226" s="23"/>
      <c r="O226" s="23"/>
      <c r="P226" s="23"/>
      <c r="Q226" s="23"/>
      <c r="R226" s="23"/>
      <c r="S226" s="23"/>
      <c r="T226" s="23"/>
      <c r="U226" s="23"/>
      <c r="V226" s="23"/>
      <c r="W226" s="23"/>
      <c r="X226" s="23"/>
      <c r="Y226" s="23"/>
      <c r="Z226" s="23"/>
      <c r="AA226" s="23" t="s">
        <v>1230</v>
      </c>
      <c r="AB226" s="23" t="s">
        <v>1231</v>
      </c>
      <c r="AC226" s="153">
        <f>IF(Admissions!$E$243&lt;&gt;"",Admissions!$E$243,"")</f>
        <v>3.46</v>
      </c>
      <c r="AD226" s="153" t="s">
        <v>715</v>
      </c>
      <c r="AE226" s="153" t="s">
        <v>946</v>
      </c>
      <c r="AF226" s="153" t="s">
        <v>1168</v>
      </c>
      <c r="AG226" s="153" t="s">
        <v>334</v>
      </c>
      <c r="AH226" s="153" t="s">
        <v>335</v>
      </c>
      <c r="AI226" s="153" t="s">
        <v>174</v>
      </c>
      <c r="AJ226" s="153" t="s">
        <v>174</v>
      </c>
      <c r="AK226" s="153" t="s">
        <v>174</v>
      </c>
      <c r="AL226" s="153" t="s">
        <v>1232</v>
      </c>
    </row>
    <row r="227" spans="1:38" ht="12.75" customHeight="1">
      <c r="A227" s="71" t="s">
        <v>1280</v>
      </c>
      <c r="B227" s="428" t="s">
        <v>1281</v>
      </c>
      <c r="C227" s="390"/>
      <c r="D227" s="390"/>
      <c r="E227" s="390"/>
      <c r="F227" s="390"/>
      <c r="G227" s="23"/>
      <c r="H227" s="23"/>
      <c r="I227" s="23"/>
      <c r="J227" s="23"/>
      <c r="K227" s="23"/>
      <c r="L227" s="23"/>
      <c r="M227" s="23"/>
      <c r="N227" s="23"/>
      <c r="O227" s="23"/>
      <c r="P227" s="23"/>
      <c r="Q227" s="23"/>
      <c r="R227" s="23"/>
      <c r="S227" s="23"/>
      <c r="T227" s="23"/>
      <c r="U227" s="23"/>
      <c r="V227" s="23"/>
      <c r="W227" s="23"/>
      <c r="X227" s="23"/>
      <c r="Y227" s="23"/>
      <c r="Z227" s="23"/>
      <c r="AA227" s="23" t="s">
        <v>1233</v>
      </c>
      <c r="AB227" s="23" t="s">
        <v>1234</v>
      </c>
      <c r="AC227" s="153">
        <f>IF(Admissions!$E$244&lt;&gt;"",Admissions!$E$244,"")</f>
        <v>0.97860000000000003</v>
      </c>
      <c r="AD227" s="153" t="s">
        <v>715</v>
      </c>
      <c r="AE227" s="153" t="s">
        <v>946</v>
      </c>
      <c r="AF227" s="153" t="s">
        <v>1168</v>
      </c>
      <c r="AG227" s="153" t="s">
        <v>334</v>
      </c>
      <c r="AH227" s="153" t="s">
        <v>335</v>
      </c>
      <c r="AI227" s="153" t="s">
        <v>174</v>
      </c>
      <c r="AJ227" s="153" t="s">
        <v>174</v>
      </c>
      <c r="AK227" s="153" t="s">
        <v>174</v>
      </c>
      <c r="AL227" s="153" t="s">
        <v>2642</v>
      </c>
    </row>
    <row r="228" spans="1:38" ht="12.75" customHeight="1">
      <c r="A228" s="71"/>
      <c r="B228" s="194" t="s">
        <v>1284</v>
      </c>
      <c r="G228" s="23"/>
      <c r="H228" s="23"/>
      <c r="I228" s="23"/>
      <c r="J228" s="23"/>
      <c r="K228" s="23"/>
      <c r="L228" s="23"/>
      <c r="M228" s="23"/>
      <c r="N228" s="23"/>
      <c r="O228" s="23"/>
      <c r="P228" s="23"/>
      <c r="Q228" s="23"/>
      <c r="R228" s="23"/>
      <c r="S228" s="23"/>
      <c r="T228" s="23"/>
      <c r="U228" s="23"/>
      <c r="V228" s="23"/>
      <c r="W228" s="23"/>
      <c r="X228" s="23"/>
      <c r="Y228" s="23"/>
      <c r="Z228" s="23"/>
      <c r="AA228" s="23" t="s">
        <v>1236</v>
      </c>
      <c r="AB228" s="23" t="s">
        <v>1237</v>
      </c>
      <c r="AC228" s="153" t="str">
        <f>IF(Admissions!$D$252&lt;&gt;"",Admissions!$D$252,"")</f>
        <v xml:space="preserve">Y </v>
      </c>
      <c r="AD228" s="153" t="s">
        <v>715</v>
      </c>
      <c r="AE228" s="153" t="s">
        <v>1238</v>
      </c>
      <c r="AF228" s="153" t="s">
        <v>1239</v>
      </c>
      <c r="AG228" s="153" t="s">
        <v>334</v>
      </c>
      <c r="AH228" s="153" t="s">
        <v>335</v>
      </c>
      <c r="AI228" s="153" t="s">
        <v>174</v>
      </c>
      <c r="AJ228" s="153" t="s">
        <v>174</v>
      </c>
      <c r="AK228" s="153" t="s">
        <v>174</v>
      </c>
      <c r="AL228" s="153" t="s">
        <v>204</v>
      </c>
    </row>
    <row r="229" spans="1:38" ht="44.1" customHeight="1">
      <c r="A229" s="71"/>
      <c r="B229" s="428" t="s">
        <v>1287</v>
      </c>
      <c r="C229" s="428"/>
      <c r="D229" s="428"/>
      <c r="E229" s="428"/>
      <c r="F229" s="428"/>
      <c r="G229" s="23"/>
      <c r="H229" s="23"/>
      <c r="I229" s="23"/>
      <c r="J229" s="23"/>
      <c r="K229" s="23"/>
      <c r="L229" s="23"/>
      <c r="M229" s="23"/>
      <c r="N229" s="23"/>
      <c r="O229" s="23"/>
      <c r="P229" s="23"/>
      <c r="Q229" s="23"/>
      <c r="R229" s="23"/>
      <c r="S229" s="23"/>
      <c r="T229" s="23"/>
      <c r="U229" s="23"/>
      <c r="V229" s="23"/>
      <c r="W229" s="23"/>
      <c r="X229" s="23"/>
      <c r="Y229" s="23"/>
      <c r="Z229" s="23"/>
      <c r="AA229" s="23" t="s">
        <v>1241</v>
      </c>
      <c r="AB229" s="23" t="s">
        <v>1242</v>
      </c>
      <c r="AC229" s="153">
        <f>IF(Admissions!$D$254&lt;&gt;"",Admissions!$D$254,"")</f>
        <v>75</v>
      </c>
      <c r="AD229" s="153" t="s">
        <v>715</v>
      </c>
      <c r="AE229" s="153" t="s">
        <v>1238</v>
      </c>
      <c r="AF229" s="153" t="s">
        <v>1239</v>
      </c>
      <c r="AG229" s="153" t="s">
        <v>334</v>
      </c>
      <c r="AH229" s="153" t="s">
        <v>335</v>
      </c>
      <c r="AI229" s="153" t="s">
        <v>174</v>
      </c>
      <c r="AJ229" s="153" t="s">
        <v>174</v>
      </c>
      <c r="AK229" s="153" t="s">
        <v>174</v>
      </c>
      <c r="AL229" s="153" t="s">
        <v>338</v>
      </c>
    </row>
    <row r="230" spans="1:38" ht="12.95" customHeight="1">
      <c r="A230" s="71"/>
      <c r="B230" s="166"/>
      <c r="C230" s="166"/>
      <c r="D230" s="166"/>
      <c r="E230" s="166"/>
      <c r="F230" s="166"/>
      <c r="G230" s="23"/>
      <c r="H230" s="23"/>
      <c r="I230" s="23"/>
      <c r="J230" s="23"/>
      <c r="K230" s="23"/>
      <c r="L230" s="23"/>
      <c r="M230" s="23"/>
      <c r="N230" s="23"/>
      <c r="O230" s="23"/>
      <c r="P230" s="23"/>
      <c r="Q230" s="23"/>
      <c r="R230" s="23"/>
      <c r="S230" s="23"/>
      <c r="T230" s="23"/>
      <c r="U230" s="23"/>
      <c r="V230" s="23"/>
      <c r="W230" s="23"/>
      <c r="X230" s="23"/>
      <c r="Y230" s="23"/>
      <c r="Z230" s="23"/>
      <c r="AA230" s="23" t="s">
        <v>1244</v>
      </c>
      <c r="AB230" s="23" t="s">
        <v>1245</v>
      </c>
      <c r="AC230" s="153" t="str">
        <f>IF(Admissions!$D$257&lt;&gt;"",Admissions!$D$257,"")</f>
        <v xml:space="preserve">Y </v>
      </c>
      <c r="AD230" s="153" t="s">
        <v>715</v>
      </c>
      <c r="AE230" s="153" t="s">
        <v>1238</v>
      </c>
      <c r="AF230" s="153" t="s">
        <v>1239</v>
      </c>
      <c r="AG230" s="153" t="s">
        <v>334</v>
      </c>
      <c r="AH230" s="153" t="s">
        <v>335</v>
      </c>
      <c r="AI230" s="153" t="s">
        <v>174</v>
      </c>
      <c r="AJ230" s="153" t="s">
        <v>174</v>
      </c>
      <c r="AK230" s="153" t="s">
        <v>174</v>
      </c>
      <c r="AL230" s="153" t="s">
        <v>204</v>
      </c>
    </row>
    <row r="231" spans="1:38" ht="38.25">
      <c r="A231" s="71"/>
      <c r="B231" s="429" t="s">
        <v>2638</v>
      </c>
      <c r="C231" s="382"/>
      <c r="D231" s="195" t="s">
        <v>1293</v>
      </c>
      <c r="E231" s="195" t="s">
        <v>1294</v>
      </c>
      <c r="F231" s="107" t="s">
        <v>1295</v>
      </c>
      <c r="G231" s="23"/>
      <c r="H231" s="23"/>
      <c r="I231" s="23"/>
      <c r="J231" s="23"/>
      <c r="K231" s="23"/>
      <c r="L231" s="23"/>
      <c r="M231" s="23"/>
      <c r="N231" s="23"/>
      <c r="O231" s="23"/>
      <c r="P231" s="23"/>
      <c r="Q231" s="23"/>
      <c r="R231" s="23"/>
      <c r="S231" s="23"/>
      <c r="T231" s="23"/>
      <c r="U231" s="23"/>
      <c r="V231" s="23"/>
      <c r="W231" s="23"/>
      <c r="X231" s="23"/>
      <c r="Y231" s="23"/>
      <c r="Z231" s="23"/>
      <c r="AA231" s="23" t="s">
        <v>1247</v>
      </c>
      <c r="AB231" s="23" t="s">
        <v>1248</v>
      </c>
      <c r="AC231" s="153" t="str">
        <f>IF(Admissions!$A$261&lt;&gt;"",Admissions!$B$261,IF(Admissions!$A$262&lt;&gt;"",Admissions!$B$262,IF(Admissions!$A$263&lt;&gt;"",Admissions!$B$263,"")))</f>
        <v>Same fee</v>
      </c>
      <c r="AG231" s="153" t="s">
        <v>334</v>
      </c>
      <c r="AH231" s="153" t="s">
        <v>335</v>
      </c>
      <c r="AI231" s="153" t="s">
        <v>174</v>
      </c>
      <c r="AJ231" s="153" t="s">
        <v>174</v>
      </c>
      <c r="AK231" s="153" t="s">
        <v>174</v>
      </c>
      <c r="AL231" s="153" t="s">
        <v>283</v>
      </c>
    </row>
    <row r="232" spans="1:38" ht="12.75" customHeight="1">
      <c r="A232" s="71"/>
      <c r="B232" s="383" t="s">
        <v>1167</v>
      </c>
      <c r="C232" s="382"/>
      <c r="D232" s="343">
        <v>2.7699999999999999E-2</v>
      </c>
      <c r="E232" s="343">
        <v>2.58E-2</v>
      </c>
      <c r="F232" s="339">
        <v>2.7099999999999999E-2</v>
      </c>
      <c r="G232" s="23"/>
      <c r="H232" s="23"/>
      <c r="I232" s="23"/>
      <c r="J232" s="23"/>
      <c r="K232" s="23"/>
      <c r="L232" s="23"/>
      <c r="M232" s="23"/>
      <c r="N232" s="23"/>
      <c r="O232" s="23"/>
      <c r="P232" s="23"/>
      <c r="Q232" s="23"/>
      <c r="R232" s="23"/>
      <c r="S232" s="23"/>
      <c r="T232" s="23"/>
      <c r="U232" s="23"/>
      <c r="V232" s="23"/>
      <c r="W232" s="23"/>
      <c r="X232" s="23"/>
      <c r="Y232" s="23"/>
      <c r="Z232" s="23"/>
      <c r="AA232" s="23" t="s">
        <v>1250</v>
      </c>
      <c r="AB232" s="23" t="s">
        <v>1251</v>
      </c>
      <c r="AC232" s="153" t="str">
        <f>IF(Admissions!$D$265&lt;&gt;"",Admissions!$D$265,"")</f>
        <v xml:space="preserve">Y </v>
      </c>
      <c r="AD232" s="153" t="s">
        <v>715</v>
      </c>
      <c r="AE232" s="153" t="s">
        <v>1238</v>
      </c>
      <c r="AF232" s="153" t="s">
        <v>1239</v>
      </c>
      <c r="AG232" s="153" t="s">
        <v>334</v>
      </c>
      <c r="AH232" s="153" t="s">
        <v>335</v>
      </c>
      <c r="AI232" s="153" t="s">
        <v>174</v>
      </c>
      <c r="AJ232" s="153" t="s">
        <v>174</v>
      </c>
      <c r="AK232" s="153" t="s">
        <v>174</v>
      </c>
      <c r="AL232" s="153" t="s">
        <v>204</v>
      </c>
    </row>
    <row r="233" spans="1:38" ht="12.75" customHeight="1">
      <c r="A233" s="71"/>
      <c r="B233" s="407" t="s">
        <v>1171</v>
      </c>
      <c r="C233" s="382"/>
      <c r="D233" s="343">
        <v>0.23019999999999999</v>
      </c>
      <c r="E233" s="343">
        <v>0.18970000000000001</v>
      </c>
      <c r="F233" s="339">
        <v>0.21820000000000001</v>
      </c>
      <c r="G233" s="23"/>
      <c r="H233" s="23"/>
      <c r="I233" s="23"/>
      <c r="J233" s="23"/>
      <c r="K233" s="23"/>
      <c r="L233" s="23"/>
      <c r="M233" s="23"/>
      <c r="N233" s="23"/>
      <c r="O233" s="23"/>
      <c r="P233" s="23"/>
      <c r="Q233" s="23"/>
      <c r="R233" s="23"/>
      <c r="S233" s="23"/>
      <c r="T233" s="23"/>
      <c r="U233" s="23"/>
      <c r="V233" s="23"/>
      <c r="W233" s="23"/>
      <c r="X233" s="23"/>
      <c r="Y233" s="23"/>
      <c r="Z233" s="23"/>
      <c r="AA233" s="23" t="s">
        <v>1253</v>
      </c>
      <c r="AB233" s="23" t="s">
        <v>1254</v>
      </c>
      <c r="AC233" s="153" t="str">
        <f>IF(Admissions!$D$269&lt;&gt;"",Admissions!$D$269,"")</f>
        <v/>
      </c>
      <c r="AD233" s="153" t="s">
        <v>715</v>
      </c>
      <c r="AE233" s="153" t="s">
        <v>1238</v>
      </c>
      <c r="AF233" s="153" t="s">
        <v>1255</v>
      </c>
      <c r="AG233" s="153" t="s">
        <v>334</v>
      </c>
      <c r="AH233" s="153" t="s">
        <v>335</v>
      </c>
      <c r="AI233" s="153" t="s">
        <v>174</v>
      </c>
      <c r="AJ233" s="153" t="s">
        <v>174</v>
      </c>
      <c r="AK233" s="153" t="s">
        <v>174</v>
      </c>
      <c r="AL233" s="153" t="s">
        <v>204</v>
      </c>
    </row>
    <row r="234" spans="1:38" ht="12.75" customHeight="1">
      <c r="A234" s="71"/>
      <c r="B234" s="407" t="s">
        <v>1174</v>
      </c>
      <c r="C234" s="382"/>
      <c r="D234" s="343">
        <v>0.26840000000000003</v>
      </c>
      <c r="E234" s="343">
        <v>0.27339999999999998</v>
      </c>
      <c r="F234" s="339">
        <v>0.26979999999999998</v>
      </c>
      <c r="G234" s="23"/>
      <c r="H234" s="23"/>
      <c r="I234" s="23"/>
      <c r="J234" s="23"/>
      <c r="K234" s="23"/>
      <c r="L234" s="23"/>
      <c r="M234" s="23"/>
      <c r="N234" s="23"/>
      <c r="O234" s="23"/>
      <c r="P234" s="23"/>
      <c r="Q234" s="23"/>
      <c r="R234" s="23"/>
      <c r="S234" s="23"/>
      <c r="T234" s="23"/>
      <c r="U234" s="23"/>
      <c r="V234" s="23"/>
      <c r="W234" s="23"/>
      <c r="X234" s="23"/>
      <c r="Y234" s="23"/>
      <c r="Z234" s="23"/>
      <c r="AA234" s="23" t="s">
        <v>1256</v>
      </c>
      <c r="AB234" s="23" t="s">
        <v>1257</v>
      </c>
      <c r="AC234" s="153">
        <f>IF(Admissions!$C$272&lt;&gt;"",MONTH(Admissions!$C$272),"")</f>
        <v>6</v>
      </c>
      <c r="AD234" s="153" t="s">
        <v>715</v>
      </c>
      <c r="AE234" s="153" t="s">
        <v>1238</v>
      </c>
      <c r="AF234" s="153" t="s">
        <v>1255</v>
      </c>
      <c r="AG234" s="153" t="s">
        <v>334</v>
      </c>
      <c r="AH234" s="153" t="s">
        <v>335</v>
      </c>
      <c r="AI234" s="153" t="s">
        <v>174</v>
      </c>
      <c r="AJ234" s="153" t="s">
        <v>174</v>
      </c>
      <c r="AK234" s="153" t="s">
        <v>174</v>
      </c>
      <c r="AL234" s="153" t="s">
        <v>917</v>
      </c>
    </row>
    <row r="235" spans="1:38" ht="12.75" customHeight="1">
      <c r="A235" s="71"/>
      <c r="B235" s="407" t="s">
        <v>1177</v>
      </c>
      <c r="C235" s="382"/>
      <c r="D235" s="343">
        <v>0.21890000000000001</v>
      </c>
      <c r="E235" s="343">
        <v>0.23930000000000001</v>
      </c>
      <c r="F235" s="339">
        <v>0.22489999999999999</v>
      </c>
      <c r="G235" s="23"/>
      <c r="H235" s="23"/>
      <c r="I235" s="166"/>
      <c r="J235" s="23"/>
      <c r="K235" s="23"/>
      <c r="L235" s="23"/>
      <c r="M235" s="23"/>
      <c r="N235" s="23"/>
      <c r="O235" s="23"/>
      <c r="P235" s="23"/>
      <c r="Q235" s="23"/>
      <c r="R235" s="23"/>
      <c r="S235" s="23"/>
      <c r="T235" s="23"/>
      <c r="U235" s="23"/>
      <c r="V235" s="23"/>
      <c r="W235" s="23"/>
      <c r="X235" s="23"/>
      <c r="Y235" s="23"/>
      <c r="Z235" s="23"/>
      <c r="AA235" s="23" t="s">
        <v>1260</v>
      </c>
      <c r="AB235" s="23" t="s">
        <v>1261</v>
      </c>
      <c r="AC235" s="153">
        <f>IF(Admissions!$C$272&lt;&gt;"",DAY(Admissions!$C$272),"")</f>
        <v>1</v>
      </c>
      <c r="AD235" s="153" t="s">
        <v>715</v>
      </c>
      <c r="AE235" s="153" t="s">
        <v>1238</v>
      </c>
      <c r="AF235" s="153" t="s">
        <v>1255</v>
      </c>
      <c r="AG235" s="153" t="s">
        <v>334</v>
      </c>
      <c r="AH235" s="153" t="s">
        <v>335</v>
      </c>
      <c r="AI235" s="153" t="s">
        <v>174</v>
      </c>
      <c r="AJ235" s="153" t="s">
        <v>174</v>
      </c>
      <c r="AK235" s="153" t="s">
        <v>174</v>
      </c>
      <c r="AL235" s="153" t="s">
        <v>921</v>
      </c>
    </row>
    <row r="236" spans="1:38" ht="12.75" customHeight="1">
      <c r="A236" s="71"/>
      <c r="B236" s="407" t="s">
        <v>1180</v>
      </c>
      <c r="C236" s="382"/>
      <c r="D236" s="343">
        <v>0.14380000000000001</v>
      </c>
      <c r="E236" s="343">
        <v>0.17419999999999999</v>
      </c>
      <c r="F236" s="339">
        <v>0.15279999999999999</v>
      </c>
      <c r="G236" s="166"/>
      <c r="H236" s="166"/>
      <c r="I236" s="176"/>
      <c r="J236" s="23"/>
      <c r="K236" s="23"/>
      <c r="L236" s="23"/>
      <c r="M236" s="23"/>
      <c r="N236" s="23"/>
      <c r="O236" s="23"/>
      <c r="P236" s="23"/>
      <c r="Q236" s="23"/>
      <c r="R236" s="23"/>
      <c r="S236" s="23"/>
      <c r="T236" s="23"/>
      <c r="U236" s="23"/>
      <c r="V236" s="23"/>
      <c r="W236" s="23"/>
      <c r="X236" s="23"/>
      <c r="Y236" s="23"/>
      <c r="Z236" s="23"/>
      <c r="AA236" s="23" t="s">
        <v>1262</v>
      </c>
      <c r="AB236" s="23" t="s">
        <v>1263</v>
      </c>
      <c r="AC236" s="153">
        <f>IF(Admissions!$C$273&lt;&gt;"",MONTH(Admissions!$C$273),"")</f>
        <v>11</v>
      </c>
      <c r="AD236" s="153" t="s">
        <v>715</v>
      </c>
      <c r="AE236" s="153" t="s">
        <v>1238</v>
      </c>
      <c r="AF236" s="153" t="s">
        <v>1255</v>
      </c>
      <c r="AG236" s="153" t="s">
        <v>334</v>
      </c>
      <c r="AH236" s="153" t="s">
        <v>335</v>
      </c>
      <c r="AI236" s="153" t="s">
        <v>174</v>
      </c>
      <c r="AJ236" s="153" t="s">
        <v>174</v>
      </c>
      <c r="AK236" s="153" t="s">
        <v>174</v>
      </c>
      <c r="AL236" s="153" t="s">
        <v>917</v>
      </c>
    </row>
    <row r="237" spans="1:38" ht="12.75">
      <c r="A237" s="71"/>
      <c r="B237" s="407" t="s">
        <v>1183</v>
      </c>
      <c r="C237" s="382"/>
      <c r="D237" s="343">
        <v>9.7799999999999998E-2</v>
      </c>
      <c r="E237" s="343">
        <v>8.5800000000000001E-2</v>
      </c>
      <c r="F237" s="339">
        <v>9.4200000000000006E-2</v>
      </c>
      <c r="G237" s="23"/>
      <c r="H237" s="23"/>
      <c r="I237" s="176"/>
      <c r="J237" s="23"/>
      <c r="K237" s="23"/>
      <c r="L237" s="23"/>
      <c r="M237" s="23"/>
      <c r="N237" s="23"/>
      <c r="O237" s="23"/>
      <c r="P237" s="23"/>
      <c r="Q237" s="23"/>
      <c r="R237" s="23"/>
      <c r="S237" s="23"/>
      <c r="T237" s="23"/>
      <c r="U237" s="23"/>
      <c r="V237" s="23"/>
      <c r="W237" s="23"/>
      <c r="X237" s="23"/>
      <c r="Y237" s="23"/>
      <c r="Z237" s="23"/>
      <c r="AA237" s="23" t="s">
        <v>1264</v>
      </c>
      <c r="AB237" s="23" t="s">
        <v>1265</v>
      </c>
      <c r="AC237" s="153">
        <f>IF(Admissions!$C$273&lt;&gt;"",DAY(Admissions!$C$273),"")</f>
        <v>3</v>
      </c>
      <c r="AD237" s="153" t="s">
        <v>715</v>
      </c>
      <c r="AE237" s="153" t="s">
        <v>1238</v>
      </c>
      <c r="AF237" s="153" t="s">
        <v>1255</v>
      </c>
      <c r="AG237" s="153" t="s">
        <v>334</v>
      </c>
      <c r="AH237" s="153" t="s">
        <v>335</v>
      </c>
      <c r="AI237" s="153" t="s">
        <v>174</v>
      </c>
      <c r="AJ237" s="153" t="s">
        <v>174</v>
      </c>
      <c r="AK237" s="153" t="s">
        <v>174</v>
      </c>
      <c r="AL237" s="153" t="s">
        <v>921</v>
      </c>
    </row>
    <row r="238" spans="1:38" ht="14.25" customHeight="1">
      <c r="A238" s="71"/>
      <c r="B238" s="407" t="s">
        <v>1186</v>
      </c>
      <c r="C238" s="382"/>
      <c r="D238" s="343">
        <v>1.24E-2</v>
      </c>
      <c r="E238" s="346">
        <v>9.7999999999999997E-3</v>
      </c>
      <c r="F238" s="341">
        <v>1.1599999999999999E-2</v>
      </c>
      <c r="G238" s="23"/>
      <c r="H238" s="23"/>
      <c r="I238" s="176"/>
      <c r="J238" s="23"/>
      <c r="K238" s="23"/>
      <c r="L238" s="23"/>
      <c r="M238" s="23"/>
      <c r="N238" s="23"/>
      <c r="O238" s="23"/>
      <c r="P238" s="23"/>
      <c r="Q238" s="23"/>
      <c r="R238" s="23"/>
      <c r="S238" s="23"/>
      <c r="T238" s="23"/>
      <c r="U238" s="23"/>
      <c r="V238" s="23"/>
      <c r="W238" s="23"/>
      <c r="X238" s="23"/>
      <c r="Y238" s="23"/>
      <c r="Z238" s="23"/>
      <c r="AA238" s="23" t="s">
        <v>1266</v>
      </c>
      <c r="AB238" s="23" t="s">
        <v>1267</v>
      </c>
      <c r="AC238" s="153" t="str">
        <f>IF(Admissions!$E$277&lt;&gt;"",Admissions!$E$277,"")</f>
        <v xml:space="preserve">Y </v>
      </c>
      <c r="AD238" s="153" t="s">
        <v>715</v>
      </c>
      <c r="AE238" s="153" t="s">
        <v>1238</v>
      </c>
      <c r="AF238" s="153" t="s">
        <v>1255</v>
      </c>
      <c r="AG238" s="153" t="s">
        <v>334</v>
      </c>
      <c r="AH238" s="153" t="s">
        <v>335</v>
      </c>
      <c r="AI238" s="153" t="s">
        <v>174</v>
      </c>
      <c r="AJ238" s="153" t="s">
        <v>174</v>
      </c>
      <c r="AK238" s="153" t="s">
        <v>174</v>
      </c>
      <c r="AL238" s="153" t="s">
        <v>204</v>
      </c>
    </row>
    <row r="239" spans="1:38" ht="12.75" customHeight="1">
      <c r="A239" s="71"/>
      <c r="B239" s="407" t="s">
        <v>1189</v>
      </c>
      <c r="C239" s="382"/>
      <c r="D239" s="345">
        <v>8.9999999999999998E-4</v>
      </c>
      <c r="E239" s="347">
        <v>2.0999999999999999E-3</v>
      </c>
      <c r="F239" s="342">
        <v>1.1999999999999999E-3</v>
      </c>
      <c r="G239" s="23"/>
      <c r="H239" s="23"/>
      <c r="I239" s="176"/>
      <c r="J239" s="23"/>
      <c r="K239" s="23"/>
      <c r="L239" s="23"/>
      <c r="M239" s="23"/>
      <c r="N239" s="23"/>
      <c r="O239" s="23"/>
      <c r="P239" s="23"/>
      <c r="Q239" s="23"/>
      <c r="R239" s="23"/>
      <c r="S239" s="23"/>
      <c r="T239" s="23"/>
      <c r="U239" s="23"/>
      <c r="V239" s="23"/>
      <c r="W239" s="23"/>
      <c r="X239" s="23"/>
      <c r="Y239" s="23"/>
      <c r="Z239" s="23"/>
      <c r="AA239" s="23" t="s">
        <v>1269</v>
      </c>
      <c r="AB239" s="23" t="s">
        <v>1270</v>
      </c>
      <c r="AC239" s="153" t="str">
        <f>IF(Admissions!$A$281&lt;&gt;"",Admissions!$A$281,"")</f>
        <v>X</v>
      </c>
      <c r="AD239" s="153" t="s">
        <v>715</v>
      </c>
      <c r="AE239" s="153" t="s">
        <v>1238</v>
      </c>
      <c r="AF239" s="153" t="s">
        <v>1255</v>
      </c>
      <c r="AG239" s="153" t="s">
        <v>334</v>
      </c>
      <c r="AH239" s="153" t="s">
        <v>335</v>
      </c>
      <c r="AI239" s="153" t="s">
        <v>174</v>
      </c>
      <c r="AJ239" s="153" t="s">
        <v>174</v>
      </c>
      <c r="AK239" s="153" t="s">
        <v>174</v>
      </c>
      <c r="AL239" s="153" t="s">
        <v>283</v>
      </c>
    </row>
    <row r="240" spans="1:38" ht="12.75" customHeight="1">
      <c r="A240" s="71"/>
      <c r="B240" s="407" t="s">
        <v>1192</v>
      </c>
      <c r="C240" s="382"/>
      <c r="D240" s="345">
        <v>0</v>
      </c>
      <c r="E240" s="347">
        <v>0</v>
      </c>
      <c r="F240" s="342">
        <v>0</v>
      </c>
      <c r="G240" s="23"/>
      <c r="H240" s="23"/>
      <c r="I240" s="176"/>
      <c r="J240" s="23"/>
      <c r="K240" s="23"/>
      <c r="L240" s="23"/>
      <c r="M240" s="23"/>
      <c r="N240" s="23"/>
      <c r="O240" s="23"/>
      <c r="P240" s="23"/>
      <c r="Q240" s="23"/>
      <c r="R240" s="23"/>
      <c r="S240" s="23"/>
      <c r="T240" s="23"/>
      <c r="U240" s="23"/>
      <c r="V240" s="23"/>
      <c r="W240" s="23"/>
      <c r="X240" s="23"/>
      <c r="Y240" s="23"/>
      <c r="Z240" s="23"/>
      <c r="AA240" s="23" t="s">
        <v>1272</v>
      </c>
      <c r="AB240" s="23" t="s">
        <v>1273</v>
      </c>
      <c r="AC240" s="153" t="str">
        <f>IF(Admissions!$C$281&lt;&gt;"",MONTH(Admissions!$C$281),"")</f>
        <v/>
      </c>
      <c r="AD240" s="153" t="s">
        <v>715</v>
      </c>
      <c r="AE240" s="153" t="s">
        <v>1238</v>
      </c>
      <c r="AF240" s="153" t="s">
        <v>1255</v>
      </c>
      <c r="AG240" s="153" t="s">
        <v>334</v>
      </c>
      <c r="AH240" s="153" t="s">
        <v>335</v>
      </c>
      <c r="AI240" s="153" t="s">
        <v>174</v>
      </c>
      <c r="AJ240" s="153" t="s">
        <v>174</v>
      </c>
      <c r="AK240" s="153" t="s">
        <v>174</v>
      </c>
      <c r="AL240" s="153" t="s">
        <v>917</v>
      </c>
    </row>
    <row r="241" spans="1:38" ht="12.75" customHeight="1">
      <c r="A241" s="38"/>
      <c r="B241" s="430" t="s">
        <v>1213</v>
      </c>
      <c r="C241" s="431"/>
      <c r="D241" s="344">
        <f>SUM($D$232:$D$240)</f>
        <v>1.0001</v>
      </c>
      <c r="E241" s="344">
        <f>SUM($E$232:$E$240)</f>
        <v>1.0001</v>
      </c>
      <c r="F241" s="344">
        <f>SUM($F$232:$F$240)</f>
        <v>0.99980000000000013</v>
      </c>
      <c r="G241" s="23"/>
      <c r="H241" s="23"/>
      <c r="I241" s="176"/>
      <c r="J241" s="23"/>
      <c r="K241" s="23"/>
      <c r="L241" s="23"/>
      <c r="M241" s="23"/>
      <c r="N241" s="23"/>
      <c r="O241" s="23"/>
      <c r="P241" s="23"/>
      <c r="Q241" s="23"/>
      <c r="R241" s="23"/>
      <c r="S241" s="23"/>
      <c r="T241" s="23"/>
      <c r="U241" s="23"/>
      <c r="V241" s="23"/>
      <c r="W241" s="23"/>
      <c r="X241" s="23"/>
      <c r="Y241" s="23"/>
      <c r="Z241" s="23"/>
      <c r="AA241" s="23" t="s">
        <v>1274</v>
      </c>
      <c r="AB241" s="23" t="s">
        <v>1275</v>
      </c>
      <c r="AC241" s="153" t="str">
        <f>IF(Admissions!$C$281&lt;&gt;"",DAY(Admissions!$C$281),"")</f>
        <v/>
      </c>
      <c r="AD241" s="153" t="s">
        <v>715</v>
      </c>
      <c r="AE241" s="153" t="s">
        <v>1238</v>
      </c>
      <c r="AF241" s="153" t="s">
        <v>1255</v>
      </c>
      <c r="AG241" s="153" t="s">
        <v>334</v>
      </c>
      <c r="AH241" s="153" t="s">
        <v>335</v>
      </c>
      <c r="AI241" s="153" t="s">
        <v>174</v>
      </c>
      <c r="AJ241" s="153" t="s">
        <v>174</v>
      </c>
      <c r="AK241" s="153" t="s">
        <v>174</v>
      </c>
      <c r="AL241" s="153" t="s">
        <v>921</v>
      </c>
    </row>
    <row r="242" spans="1:38" ht="12.75" customHeight="1">
      <c r="A242" s="38"/>
      <c r="B242" s="196"/>
      <c r="C242" s="196"/>
      <c r="D242" s="197"/>
      <c r="E242" s="23"/>
      <c r="F242" s="23"/>
      <c r="G242" s="23"/>
      <c r="H242" s="23"/>
      <c r="I242" s="176"/>
      <c r="J242" s="23"/>
      <c r="K242" s="23"/>
      <c r="L242" s="23"/>
      <c r="M242" s="23"/>
      <c r="N242" s="23"/>
      <c r="O242" s="23"/>
      <c r="P242" s="23"/>
      <c r="Q242" s="23"/>
      <c r="R242" s="23"/>
      <c r="S242" s="23"/>
      <c r="T242" s="23"/>
      <c r="U242" s="23"/>
      <c r="V242" s="23"/>
      <c r="W242" s="23"/>
      <c r="X242" s="23"/>
      <c r="Y242" s="23"/>
      <c r="Z242" s="23"/>
      <c r="AA242" s="23" t="s">
        <v>1276</v>
      </c>
      <c r="AB242" s="23" t="s">
        <v>1277</v>
      </c>
      <c r="AC242" s="153" t="str">
        <f>IF(Admissions!$A$282&lt;&gt;"",Admissions!$A$282,"")</f>
        <v/>
      </c>
      <c r="AD242" s="153" t="s">
        <v>715</v>
      </c>
      <c r="AE242" s="153" t="s">
        <v>1238</v>
      </c>
      <c r="AF242" s="153" t="s">
        <v>1255</v>
      </c>
      <c r="AG242" s="153" t="s">
        <v>334</v>
      </c>
      <c r="AH242" s="153" t="s">
        <v>335</v>
      </c>
      <c r="AI242" s="153" t="s">
        <v>174</v>
      </c>
      <c r="AJ242" s="153" t="s">
        <v>174</v>
      </c>
      <c r="AK242" s="153" t="s">
        <v>174</v>
      </c>
      <c r="AL242" s="153" t="s">
        <v>283</v>
      </c>
    </row>
    <row r="243" spans="1:38" ht="12.75" customHeight="1">
      <c r="A243" s="71" t="s">
        <v>1317</v>
      </c>
      <c r="B243" s="380" t="s">
        <v>1318</v>
      </c>
      <c r="C243" s="390"/>
      <c r="D243" s="410"/>
      <c r="E243" s="83">
        <v>3.46</v>
      </c>
      <c r="F243" s="198"/>
      <c r="G243" s="23"/>
      <c r="H243" s="23"/>
      <c r="I243" s="176"/>
      <c r="J243" s="23"/>
      <c r="K243" s="23"/>
      <c r="L243" s="23"/>
      <c r="M243" s="23"/>
      <c r="N243" s="23"/>
      <c r="O243" s="23"/>
      <c r="P243" s="23"/>
      <c r="Q243" s="23"/>
      <c r="R243" s="23"/>
      <c r="S243" s="23"/>
      <c r="T243" s="23"/>
      <c r="U243" s="23"/>
      <c r="V243" s="23"/>
      <c r="W243" s="23"/>
      <c r="X243" s="23"/>
      <c r="Y243" s="23"/>
      <c r="Z243" s="23"/>
      <c r="AA243" s="23" t="s">
        <v>1278</v>
      </c>
      <c r="AB243" s="23" t="s">
        <v>1279</v>
      </c>
      <c r="AC243" s="153" t="str">
        <f>IF(Admissions!$C$282&lt;&gt;"",MONTH(Admissions!$C$282),"")</f>
        <v/>
      </c>
      <c r="AD243" s="153" t="s">
        <v>715</v>
      </c>
      <c r="AE243" s="153" t="s">
        <v>1238</v>
      </c>
      <c r="AF243" s="153" t="s">
        <v>1255</v>
      </c>
      <c r="AG243" s="153" t="s">
        <v>334</v>
      </c>
      <c r="AH243" s="153" t="s">
        <v>335</v>
      </c>
      <c r="AI243" s="153" t="s">
        <v>174</v>
      </c>
      <c r="AJ243" s="153" t="s">
        <v>174</v>
      </c>
      <c r="AK243" s="153" t="s">
        <v>174</v>
      </c>
      <c r="AL243" s="153" t="s">
        <v>917</v>
      </c>
    </row>
    <row r="244" spans="1:38" ht="26.25" customHeight="1">
      <c r="A244" s="71"/>
      <c r="B244" s="399" t="s">
        <v>1234</v>
      </c>
      <c r="C244" s="390"/>
      <c r="D244" s="410"/>
      <c r="E244" s="340">
        <v>0.97860000000000003</v>
      </c>
      <c r="F244" s="176"/>
      <c r="G244" s="23"/>
      <c r="H244" s="23"/>
      <c r="I244" s="176"/>
      <c r="J244" s="23"/>
      <c r="K244" s="23"/>
      <c r="L244" s="23"/>
      <c r="M244" s="23"/>
      <c r="N244" s="23"/>
      <c r="O244" s="23"/>
      <c r="P244" s="23"/>
      <c r="Q244" s="23"/>
      <c r="R244" s="23"/>
      <c r="S244" s="23"/>
      <c r="T244" s="23"/>
      <c r="U244" s="23"/>
      <c r="V244" s="23"/>
      <c r="W244" s="23"/>
      <c r="X244" s="23"/>
      <c r="Y244" s="23"/>
      <c r="Z244" s="23"/>
      <c r="AA244" s="23" t="s">
        <v>1282</v>
      </c>
      <c r="AB244" s="23" t="s">
        <v>1283</v>
      </c>
      <c r="AC244" s="153" t="str">
        <f>IF(Admissions!$C$282&lt;&gt;"",DAY(Admissions!$C$282),"")</f>
        <v/>
      </c>
      <c r="AD244" s="153" t="s">
        <v>715</v>
      </c>
      <c r="AE244" s="153" t="s">
        <v>1238</v>
      </c>
      <c r="AF244" s="153" t="s">
        <v>1255</v>
      </c>
      <c r="AG244" s="153" t="s">
        <v>334</v>
      </c>
      <c r="AH244" s="153" t="s">
        <v>335</v>
      </c>
      <c r="AI244" s="153" t="s">
        <v>174</v>
      </c>
      <c r="AJ244" s="153" t="s">
        <v>174</v>
      </c>
      <c r="AK244" s="153" t="s">
        <v>174</v>
      </c>
      <c r="AL244" s="153" t="s">
        <v>921</v>
      </c>
    </row>
    <row r="245" spans="1:38" ht="25.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t="s">
        <v>1285</v>
      </c>
      <c r="AB245" s="23" t="s">
        <v>1286</v>
      </c>
      <c r="AC245" s="153" t="str">
        <f>IF(Admissions!$A$283&lt;&gt;"",Admissions!$A$283,"")</f>
        <v/>
      </c>
      <c r="AD245" s="153" t="s">
        <v>715</v>
      </c>
      <c r="AE245" s="153" t="s">
        <v>1238</v>
      </c>
      <c r="AF245" s="153" t="s">
        <v>1255</v>
      </c>
      <c r="AG245" s="153" t="s">
        <v>334</v>
      </c>
      <c r="AH245" s="153" t="s">
        <v>335</v>
      </c>
      <c r="AI245" s="153" t="s">
        <v>174</v>
      </c>
      <c r="AJ245" s="153" t="s">
        <v>174</v>
      </c>
      <c r="AK245" s="153" t="s">
        <v>174</v>
      </c>
      <c r="AL245" s="153" t="s">
        <v>283</v>
      </c>
    </row>
    <row r="246" spans="1:38" ht="38.25" customHeight="1">
      <c r="A246" s="38"/>
      <c r="B246" s="155" t="s">
        <v>1327</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t="s">
        <v>1288</v>
      </c>
      <c r="AB246" s="23" t="s">
        <v>1289</v>
      </c>
      <c r="AC246" s="153" t="str">
        <f>IF(Admissions!$C$283&lt;&gt;"",Admissions!$C$283,"")</f>
        <v/>
      </c>
      <c r="AD246" s="153" t="s">
        <v>715</v>
      </c>
      <c r="AE246" s="153" t="s">
        <v>1238</v>
      </c>
      <c r="AF246" s="153" t="s">
        <v>1255</v>
      </c>
      <c r="AG246" s="153" t="s">
        <v>334</v>
      </c>
      <c r="AH246" s="153" t="s">
        <v>335</v>
      </c>
      <c r="AI246" s="153" t="s">
        <v>174</v>
      </c>
      <c r="AJ246" s="153" t="s">
        <v>174</v>
      </c>
      <c r="AK246" s="153" t="s">
        <v>174</v>
      </c>
      <c r="AL246" s="153" t="s">
        <v>175</v>
      </c>
    </row>
    <row r="247" spans="1:38" ht="15.75">
      <c r="A247" s="38"/>
      <c r="B247" s="155"/>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t="s">
        <v>1290</v>
      </c>
      <c r="AB247" s="23" t="s">
        <v>1291</v>
      </c>
      <c r="AC247" s="153" t="str">
        <f>IF(Admissions!$A$287&lt;&gt;"",Admissions!$A$287,"")</f>
        <v/>
      </c>
      <c r="AD247" s="153" t="s">
        <v>715</v>
      </c>
      <c r="AE247" s="153" t="s">
        <v>1238</v>
      </c>
      <c r="AF247" s="153" t="s">
        <v>1292</v>
      </c>
      <c r="AG247" s="153" t="s">
        <v>334</v>
      </c>
      <c r="AH247" s="153" t="s">
        <v>335</v>
      </c>
      <c r="AI247" s="153" t="s">
        <v>174</v>
      </c>
      <c r="AJ247" s="153" t="s">
        <v>174</v>
      </c>
      <c r="AK247" s="153" t="s">
        <v>174</v>
      </c>
      <c r="AL247" s="153" t="s">
        <v>283</v>
      </c>
    </row>
    <row r="248" spans="1:38" ht="12.75">
      <c r="A248" s="71" t="s">
        <v>1332</v>
      </c>
      <c r="B248" s="165" t="s">
        <v>1239</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t="s">
        <v>1296</v>
      </c>
      <c r="AB248" s="23" t="s">
        <v>1279</v>
      </c>
      <c r="AC248" s="23" t="str">
        <f>IF(Admissions!$C$287&lt;&gt;"",MONTH(Admissions!$C$287),"")</f>
        <v/>
      </c>
      <c r="AD248" s="23" t="s">
        <v>715</v>
      </c>
      <c r="AE248" s="153" t="s">
        <v>1238</v>
      </c>
      <c r="AF248" s="153" t="s">
        <v>1255</v>
      </c>
      <c r="AG248" s="153" t="s">
        <v>334</v>
      </c>
      <c r="AH248" s="153" t="s">
        <v>335</v>
      </c>
      <c r="AI248" s="153" t="s">
        <v>174</v>
      </c>
      <c r="AJ248" s="153" t="s">
        <v>174</v>
      </c>
      <c r="AK248" s="153" t="s">
        <v>174</v>
      </c>
      <c r="AL248" s="153" t="s">
        <v>917</v>
      </c>
    </row>
    <row r="249" spans="1:38" ht="13.5" customHeight="1">
      <c r="A249" s="71"/>
      <c r="B249" s="406" t="s">
        <v>1335</v>
      </c>
      <c r="C249" s="390"/>
      <c r="D249" s="390"/>
      <c r="E249" s="390"/>
      <c r="F249" s="390"/>
      <c r="G249" s="23"/>
      <c r="H249" s="23"/>
      <c r="I249" s="23"/>
      <c r="J249" s="23"/>
      <c r="K249" s="23"/>
      <c r="L249" s="23"/>
      <c r="M249" s="23"/>
      <c r="N249" s="23"/>
      <c r="O249" s="23"/>
      <c r="P249" s="23"/>
      <c r="Q249" s="23"/>
      <c r="R249" s="23"/>
      <c r="S249" s="23"/>
      <c r="T249" s="23"/>
      <c r="U249" s="23"/>
      <c r="V249" s="23"/>
      <c r="W249" s="23"/>
      <c r="X249" s="23"/>
      <c r="Y249" s="23"/>
      <c r="Z249" s="23"/>
      <c r="AA249" s="23" t="s">
        <v>1297</v>
      </c>
      <c r="AB249" s="23" t="s">
        <v>1283</v>
      </c>
      <c r="AC249" s="23" t="str">
        <f>IF(Admissions!$C$287&lt;&gt;"",DAY(Admissions!$C$287),"")</f>
        <v/>
      </c>
      <c r="AD249" s="23" t="s">
        <v>715</v>
      </c>
      <c r="AE249" s="153" t="s">
        <v>1238</v>
      </c>
      <c r="AF249" s="153" t="s">
        <v>1255</v>
      </c>
      <c r="AG249" s="153" t="s">
        <v>334</v>
      </c>
      <c r="AH249" s="153" t="s">
        <v>335</v>
      </c>
      <c r="AI249" s="153" t="s">
        <v>174</v>
      </c>
      <c r="AJ249" s="153" t="s">
        <v>174</v>
      </c>
      <c r="AK249" s="153" t="s">
        <v>174</v>
      </c>
      <c r="AL249" s="153" t="s">
        <v>921</v>
      </c>
    </row>
    <row r="250" spans="1:38" ht="12.75">
      <c r="A250" s="71"/>
      <c r="B250" s="165"/>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t="s">
        <v>1298</v>
      </c>
      <c r="AB250" s="23" t="s">
        <v>1299</v>
      </c>
      <c r="AC250" s="23" t="str">
        <f>IF(Admissions!$A$288&lt;&gt;"",Admissions!$A$288,"")</f>
        <v>X</v>
      </c>
      <c r="AD250" s="23" t="s">
        <v>715</v>
      </c>
      <c r="AE250" s="153" t="s">
        <v>1238</v>
      </c>
      <c r="AF250" s="153" t="s">
        <v>1292</v>
      </c>
      <c r="AG250" s="153" t="s">
        <v>334</v>
      </c>
      <c r="AH250" s="153" t="s">
        <v>335</v>
      </c>
      <c r="AI250" s="153" t="s">
        <v>174</v>
      </c>
      <c r="AJ250" s="153" t="s">
        <v>174</v>
      </c>
      <c r="AK250" s="153" t="s">
        <v>174</v>
      </c>
      <c r="AL250" s="153" t="s">
        <v>283</v>
      </c>
    </row>
    <row r="251" spans="1:38" ht="12.75" customHeight="1">
      <c r="A251" s="71"/>
      <c r="B251" s="165"/>
      <c r="C251" s="23"/>
      <c r="D251" s="86" t="s">
        <v>215</v>
      </c>
      <c r="E251" s="160"/>
      <c r="F251" s="23"/>
      <c r="G251" s="23"/>
      <c r="H251" s="23"/>
      <c r="I251" s="23"/>
      <c r="J251" s="23"/>
      <c r="K251" s="23"/>
      <c r="L251" s="23"/>
      <c r="M251" s="23"/>
      <c r="N251" s="23"/>
      <c r="O251" s="23"/>
      <c r="P251" s="23"/>
      <c r="Q251" s="23"/>
      <c r="R251" s="23"/>
      <c r="S251" s="23"/>
      <c r="T251" s="23"/>
      <c r="U251" s="23"/>
      <c r="V251" s="23"/>
      <c r="W251" s="23"/>
      <c r="X251" s="23"/>
      <c r="Y251" s="23"/>
      <c r="Z251" s="23"/>
      <c r="AA251" s="23" t="s">
        <v>1300</v>
      </c>
      <c r="AB251" s="23" t="s">
        <v>1301</v>
      </c>
      <c r="AC251" s="23" t="str">
        <f>IF(Admissions!$A$289&lt;&gt;"",Admissions!$A$289,"")</f>
        <v/>
      </c>
      <c r="AD251" s="23" t="s">
        <v>715</v>
      </c>
      <c r="AE251" s="153" t="s">
        <v>1238</v>
      </c>
      <c r="AF251" s="153" t="s">
        <v>1292</v>
      </c>
      <c r="AG251" s="153" t="s">
        <v>334</v>
      </c>
      <c r="AH251" s="153" t="s">
        <v>335</v>
      </c>
      <c r="AI251" s="153" t="s">
        <v>174</v>
      </c>
      <c r="AJ251" s="153" t="s">
        <v>174</v>
      </c>
      <c r="AK251" s="153" t="s">
        <v>174</v>
      </c>
      <c r="AL251" s="153" t="s">
        <v>338</v>
      </c>
    </row>
    <row r="252" spans="1:38" ht="12.75" customHeight="1">
      <c r="A252" s="71"/>
      <c r="B252" s="416" t="s">
        <v>1237</v>
      </c>
      <c r="C252" s="390"/>
      <c r="D252" s="84" t="s">
        <v>2716</v>
      </c>
      <c r="E252" s="160"/>
      <c r="G252" s="23"/>
      <c r="H252" s="23"/>
      <c r="I252" s="23"/>
      <c r="J252" s="23"/>
      <c r="K252" s="23"/>
      <c r="L252" s="23"/>
      <c r="M252" s="23"/>
      <c r="N252" s="23"/>
      <c r="O252" s="23"/>
      <c r="P252" s="23"/>
      <c r="Q252" s="23"/>
      <c r="R252" s="23"/>
      <c r="S252" s="23"/>
      <c r="T252" s="23"/>
      <c r="U252" s="23"/>
      <c r="V252" s="23"/>
      <c r="W252" s="23"/>
      <c r="X252" s="23"/>
      <c r="Y252" s="23"/>
      <c r="Z252" s="23"/>
      <c r="AA252" s="23" t="s">
        <v>1302</v>
      </c>
      <c r="AB252" s="23" t="s">
        <v>1303</v>
      </c>
      <c r="AC252" s="23" t="str">
        <f>IF(Admissions!$C$289&lt;&gt;"",Admissions!$C$289,"")</f>
        <v/>
      </c>
      <c r="AD252" s="23" t="s">
        <v>715</v>
      </c>
      <c r="AE252" s="153" t="s">
        <v>1238</v>
      </c>
      <c r="AF252" s="153" t="s">
        <v>1292</v>
      </c>
      <c r="AG252" s="153" t="s">
        <v>334</v>
      </c>
      <c r="AH252" s="153" t="s">
        <v>335</v>
      </c>
      <c r="AI252" s="153" t="s">
        <v>174</v>
      </c>
      <c r="AJ252" s="153" t="s">
        <v>174</v>
      </c>
      <c r="AK252" s="153" t="s">
        <v>174</v>
      </c>
      <c r="AL252" s="153" t="s">
        <v>338</v>
      </c>
    </row>
    <row r="253" spans="1:38" ht="12.75" customHeight="1">
      <c r="A253" s="71"/>
      <c r="B253" s="168"/>
      <c r="C253" s="168"/>
      <c r="D253" s="168"/>
      <c r="E253" s="160"/>
      <c r="F253" s="168"/>
      <c r="G253" s="23"/>
      <c r="H253" s="23"/>
      <c r="I253" s="23"/>
      <c r="J253" s="23"/>
      <c r="K253" s="23"/>
      <c r="L253" s="23"/>
      <c r="M253" s="23"/>
      <c r="N253" s="23"/>
      <c r="O253" s="23"/>
      <c r="P253" s="23"/>
      <c r="Q253" s="23"/>
      <c r="R253" s="23"/>
      <c r="S253" s="23"/>
      <c r="T253" s="23"/>
      <c r="U253" s="23"/>
      <c r="V253" s="23"/>
      <c r="W253" s="23"/>
      <c r="X253" s="23"/>
      <c r="Y253" s="23"/>
      <c r="Z253" s="23"/>
      <c r="AA253" s="23" t="s">
        <v>1304</v>
      </c>
      <c r="AB253" s="23" t="s">
        <v>359</v>
      </c>
      <c r="AC253" s="23" t="str">
        <f>IF(Admissions!$A$290&lt;&gt;"",Admissions!$A$290,"")</f>
        <v/>
      </c>
      <c r="AD253" s="23" t="s">
        <v>715</v>
      </c>
      <c r="AE253" s="153" t="s">
        <v>1238</v>
      </c>
      <c r="AF253" s="153" t="s">
        <v>1292</v>
      </c>
      <c r="AG253" s="153" t="s">
        <v>334</v>
      </c>
      <c r="AH253" s="153" t="s">
        <v>335</v>
      </c>
      <c r="AI253" s="153" t="s">
        <v>174</v>
      </c>
      <c r="AJ253" s="153" t="s">
        <v>174</v>
      </c>
      <c r="AK253" s="153" t="s">
        <v>174</v>
      </c>
      <c r="AL253" s="153" t="s">
        <v>283</v>
      </c>
    </row>
    <row r="254" spans="1:38" ht="12.75" customHeight="1">
      <c r="A254" s="71"/>
      <c r="B254" s="416" t="s">
        <v>1346</v>
      </c>
      <c r="C254" s="390"/>
      <c r="D254" s="199">
        <v>75</v>
      </c>
      <c r="E254" s="23"/>
      <c r="F254" s="23"/>
      <c r="G254" s="23"/>
      <c r="H254" s="23"/>
      <c r="I254" s="23"/>
      <c r="J254" s="23"/>
      <c r="K254" s="23"/>
      <c r="L254" s="23"/>
      <c r="M254" s="23"/>
      <c r="N254" s="23"/>
      <c r="O254" s="23"/>
      <c r="P254" s="23"/>
      <c r="Q254" s="23"/>
      <c r="R254" s="23"/>
      <c r="S254" s="23"/>
      <c r="T254" s="23"/>
      <c r="U254" s="23"/>
      <c r="V254" s="23"/>
      <c r="W254" s="23"/>
      <c r="X254" s="23"/>
      <c r="Y254" s="23"/>
      <c r="Z254" s="23"/>
      <c r="AA254" s="23" t="s">
        <v>1305</v>
      </c>
      <c r="AB254" s="23" t="s">
        <v>1289</v>
      </c>
      <c r="AC254" s="23" t="str">
        <f>IF(Admissions!$C$290&lt;&gt;"",Admissions!$C$290,"")</f>
        <v/>
      </c>
      <c r="AD254" s="23" t="s">
        <v>715</v>
      </c>
      <c r="AE254" s="153" t="s">
        <v>1238</v>
      </c>
      <c r="AF254" s="153" t="s">
        <v>1292</v>
      </c>
      <c r="AG254" s="153" t="s">
        <v>334</v>
      </c>
      <c r="AH254" s="153" t="s">
        <v>335</v>
      </c>
      <c r="AI254" s="153" t="s">
        <v>174</v>
      </c>
      <c r="AJ254" s="153" t="s">
        <v>174</v>
      </c>
      <c r="AK254" s="153" t="s">
        <v>174</v>
      </c>
      <c r="AL254" s="153" t="s">
        <v>175</v>
      </c>
    </row>
    <row r="255" spans="1:38" ht="12.75" customHeight="1">
      <c r="A255" s="71"/>
      <c r="C255" s="59"/>
      <c r="D255" s="59"/>
      <c r="E255" s="23"/>
      <c r="F255" s="23"/>
      <c r="G255" s="23"/>
      <c r="H255" s="23"/>
      <c r="I255" s="23"/>
      <c r="J255" s="23"/>
      <c r="K255" s="23"/>
      <c r="L255" s="23"/>
      <c r="M255" s="23"/>
      <c r="N255" s="23"/>
      <c r="O255" s="23"/>
      <c r="P255" s="23"/>
      <c r="Q255" s="23"/>
      <c r="R255" s="23"/>
      <c r="S255" s="23"/>
      <c r="T255" s="23"/>
      <c r="U255" s="23"/>
      <c r="V255" s="23"/>
      <c r="W255" s="23"/>
      <c r="X255" s="23"/>
      <c r="Y255" s="23"/>
      <c r="Z255" s="23"/>
      <c r="AA255" s="23" t="s">
        <v>1306</v>
      </c>
      <c r="AB255" s="23" t="s">
        <v>1307</v>
      </c>
      <c r="AC255" s="23" t="str">
        <f>IF(Admissions!$C$292&lt;&gt;"",MONTH(Admissions!$C$292),"")</f>
        <v/>
      </c>
      <c r="AD255" s="23" t="s">
        <v>715</v>
      </c>
      <c r="AE255" s="153" t="s">
        <v>1238</v>
      </c>
      <c r="AF255" s="153" t="s">
        <v>1308</v>
      </c>
      <c r="AG255" s="153" t="s">
        <v>334</v>
      </c>
      <c r="AH255" s="153" t="s">
        <v>335</v>
      </c>
      <c r="AI255" s="153" t="s">
        <v>174</v>
      </c>
      <c r="AJ255" s="153" t="s">
        <v>174</v>
      </c>
      <c r="AK255" s="153" t="s">
        <v>174</v>
      </c>
      <c r="AL255" s="153" t="s">
        <v>917</v>
      </c>
    </row>
    <row r="256" spans="1:38" ht="12.75" customHeight="1">
      <c r="A256" s="71"/>
      <c r="C256" s="59"/>
      <c r="D256" s="86" t="s">
        <v>215</v>
      </c>
      <c r="E256" s="160"/>
      <c r="F256" s="23"/>
      <c r="G256" s="23"/>
      <c r="H256" s="23"/>
      <c r="I256" s="99"/>
      <c r="J256" s="23"/>
      <c r="K256" s="23"/>
      <c r="L256" s="23"/>
      <c r="M256" s="23"/>
      <c r="N256" s="23"/>
      <c r="O256" s="23"/>
      <c r="P256" s="23"/>
      <c r="Q256" s="23"/>
      <c r="R256" s="23"/>
      <c r="S256" s="23"/>
      <c r="T256" s="23"/>
      <c r="U256" s="23"/>
      <c r="V256" s="23"/>
      <c r="W256" s="23"/>
      <c r="X256" s="23"/>
      <c r="Y256" s="23"/>
      <c r="Z256" s="23"/>
      <c r="AA256" s="23" t="s">
        <v>1309</v>
      </c>
      <c r="AB256" s="23" t="s">
        <v>1310</v>
      </c>
      <c r="AC256" s="23" t="str">
        <f>IF(Admissions!$C$292&lt;&gt;"",DAY(Admissions!$C$292),"")</f>
        <v/>
      </c>
      <c r="AD256" s="23" t="s">
        <v>715</v>
      </c>
      <c r="AE256" s="153" t="s">
        <v>1238</v>
      </c>
      <c r="AF256" s="153" t="s">
        <v>1308</v>
      </c>
      <c r="AG256" s="153" t="s">
        <v>334</v>
      </c>
      <c r="AH256" s="153" t="s">
        <v>335</v>
      </c>
      <c r="AI256" s="153" t="s">
        <v>174</v>
      </c>
      <c r="AJ256" s="153" t="s">
        <v>174</v>
      </c>
      <c r="AK256" s="153" t="s">
        <v>174</v>
      </c>
      <c r="AL256" s="153" t="s">
        <v>921</v>
      </c>
    </row>
    <row r="257" spans="1:38" ht="12.75" customHeight="1">
      <c r="A257" s="71"/>
      <c r="B257" s="380" t="s">
        <v>1245</v>
      </c>
      <c r="C257" s="390"/>
      <c r="D257" s="84" t="s">
        <v>2716</v>
      </c>
      <c r="E257" s="160"/>
      <c r="F257" s="40"/>
      <c r="G257" s="99"/>
      <c r="H257" s="99"/>
      <c r="I257" s="99"/>
      <c r="J257" s="23"/>
      <c r="K257" s="23"/>
      <c r="L257" s="23"/>
      <c r="M257" s="23"/>
      <c r="N257" s="23"/>
      <c r="O257" s="23"/>
      <c r="P257" s="23"/>
      <c r="Q257" s="23"/>
      <c r="R257" s="23"/>
      <c r="S257" s="23"/>
      <c r="T257" s="23"/>
      <c r="U257" s="23"/>
      <c r="V257" s="23"/>
      <c r="W257" s="23"/>
      <c r="X257" s="23"/>
      <c r="Y257" s="23"/>
      <c r="Z257" s="23"/>
      <c r="AA257" s="23" t="s">
        <v>1311</v>
      </c>
      <c r="AB257" s="23" t="s">
        <v>1312</v>
      </c>
      <c r="AC257" s="23" t="str">
        <f>IF(Admissions!$C$294&lt;&gt;"",Admissions!$C$294,"")</f>
        <v/>
      </c>
      <c r="AD257" s="23" t="s">
        <v>715</v>
      </c>
      <c r="AE257" s="153" t="s">
        <v>1238</v>
      </c>
      <c r="AF257" s="153" t="s">
        <v>1308</v>
      </c>
      <c r="AG257" s="153" t="s">
        <v>334</v>
      </c>
      <c r="AH257" s="153" t="s">
        <v>335</v>
      </c>
      <c r="AI257" s="153" t="s">
        <v>174</v>
      </c>
      <c r="AJ257" s="153" t="s">
        <v>174</v>
      </c>
      <c r="AK257" s="153" t="s">
        <v>174</v>
      </c>
      <c r="AL257" s="153" t="s">
        <v>338</v>
      </c>
    </row>
    <row r="258" spans="1:38" ht="12.75" customHeight="1">
      <c r="A258" s="71"/>
      <c r="B258" s="39"/>
      <c r="C258" s="59"/>
      <c r="D258" s="59"/>
      <c r="E258" s="23"/>
      <c r="F258" s="59"/>
      <c r="G258" s="99"/>
      <c r="H258" s="99"/>
      <c r="I258" s="99"/>
      <c r="J258" s="23"/>
      <c r="K258" s="23"/>
      <c r="L258" s="23"/>
      <c r="M258" s="23"/>
      <c r="N258" s="23"/>
      <c r="O258" s="23"/>
      <c r="P258" s="23"/>
      <c r="Q258" s="23"/>
      <c r="R258" s="23"/>
      <c r="S258" s="23"/>
      <c r="T258" s="23"/>
      <c r="U258" s="23"/>
      <c r="V258" s="23"/>
      <c r="W258" s="23"/>
      <c r="X258" s="23"/>
      <c r="Y258" s="23"/>
      <c r="Z258" s="23"/>
      <c r="AA258" s="23" t="s">
        <v>1313</v>
      </c>
      <c r="AB258" s="23" t="s">
        <v>1314</v>
      </c>
      <c r="AC258" s="23" t="str">
        <f>IF(Admissions!$A$298&lt;&gt;"",Admissions!$B$298,IF(Admissions!$A$299&lt;&gt;"",Admissions!$B$299,IF(Admissions!$A$300&lt;&gt;"",Admissions!$B$300,"")))</f>
        <v/>
      </c>
      <c r="AD258" s="23" t="s">
        <v>715</v>
      </c>
      <c r="AE258" s="153" t="s">
        <v>1238</v>
      </c>
      <c r="AF258" s="153" t="s">
        <v>1308</v>
      </c>
      <c r="AG258" s="153" t="s">
        <v>334</v>
      </c>
      <c r="AH258" s="153" t="s">
        <v>335</v>
      </c>
      <c r="AI258" s="153" t="s">
        <v>174</v>
      </c>
      <c r="AJ258" s="153" t="s">
        <v>174</v>
      </c>
      <c r="AK258" s="153" t="s">
        <v>174</v>
      </c>
      <c r="AL258" s="153" t="s">
        <v>283</v>
      </c>
    </row>
    <row r="259" spans="1:38" ht="12.75" customHeight="1">
      <c r="A259" s="71"/>
      <c r="B259" s="375" t="s">
        <v>1248</v>
      </c>
      <c r="C259" s="390"/>
      <c r="D259" s="390"/>
      <c r="E259" s="390"/>
      <c r="F259" s="390"/>
      <c r="G259" s="99"/>
      <c r="H259" s="99"/>
      <c r="I259" s="99"/>
      <c r="J259" s="23"/>
      <c r="K259" s="23"/>
      <c r="L259" s="23"/>
      <c r="M259" s="23"/>
      <c r="N259" s="23"/>
      <c r="O259" s="23"/>
      <c r="P259" s="23"/>
      <c r="Q259" s="23"/>
      <c r="R259" s="23"/>
      <c r="S259" s="23"/>
      <c r="T259" s="23"/>
      <c r="U259" s="23"/>
      <c r="V259" s="23"/>
      <c r="W259" s="23"/>
      <c r="X259" s="23"/>
      <c r="Y259" s="23"/>
      <c r="Z259" s="23"/>
      <c r="AA259" s="23" t="s">
        <v>1315</v>
      </c>
      <c r="AB259" s="23" t="s">
        <v>1316</v>
      </c>
      <c r="AC259" s="153" t="str">
        <f>IF(Admissions!$E$304&lt;&gt;"",Admissions!$E$304,"")</f>
        <v>N</v>
      </c>
      <c r="AD259" s="153" t="s">
        <v>715</v>
      </c>
      <c r="AE259" s="153" t="s">
        <v>1238</v>
      </c>
      <c r="AF259" s="153" t="s">
        <v>1308</v>
      </c>
      <c r="AG259" s="153" t="s">
        <v>334</v>
      </c>
      <c r="AH259" s="153" t="s">
        <v>335</v>
      </c>
      <c r="AI259" s="153" t="s">
        <v>174</v>
      </c>
      <c r="AJ259" s="153" t="s">
        <v>174</v>
      </c>
      <c r="AK259" s="153" t="s">
        <v>174</v>
      </c>
      <c r="AL259" s="153" t="s">
        <v>204</v>
      </c>
    </row>
    <row r="260" spans="1:38" ht="12.75" customHeight="1">
      <c r="A260" s="71"/>
      <c r="B260" s="22"/>
      <c r="C260" s="22"/>
      <c r="D260" s="22"/>
      <c r="E260" s="22"/>
      <c r="F260" s="22"/>
      <c r="G260" s="99"/>
      <c r="H260" s="99"/>
      <c r="I260" s="99"/>
      <c r="J260" s="23"/>
      <c r="K260" s="23"/>
      <c r="L260" s="23"/>
      <c r="M260" s="23"/>
      <c r="N260" s="23"/>
      <c r="O260" s="23"/>
      <c r="P260" s="23"/>
      <c r="Q260" s="23"/>
      <c r="R260" s="23"/>
      <c r="S260" s="23"/>
      <c r="T260" s="23"/>
      <c r="U260" s="23"/>
      <c r="V260" s="23"/>
      <c r="W260" s="23"/>
      <c r="X260" s="23"/>
      <c r="Y260" s="23"/>
      <c r="Z260" s="23"/>
      <c r="AA260" s="23" t="s">
        <v>1319</v>
      </c>
      <c r="AB260" s="23" t="s">
        <v>1320</v>
      </c>
      <c r="AC260" s="153" t="str">
        <f>IF(Admissions!$D$305&lt;&gt;"",Admissions!$D$305,"")</f>
        <v/>
      </c>
      <c r="AD260" s="153" t="s">
        <v>715</v>
      </c>
      <c r="AE260" s="153" t="s">
        <v>1238</v>
      </c>
      <c r="AF260" s="153" t="s">
        <v>1308</v>
      </c>
      <c r="AG260" s="153" t="s">
        <v>334</v>
      </c>
      <c r="AH260" s="153" t="s">
        <v>335</v>
      </c>
      <c r="AI260" s="153" t="s">
        <v>174</v>
      </c>
      <c r="AJ260" s="153" t="s">
        <v>174</v>
      </c>
      <c r="AK260" s="153" t="s">
        <v>174</v>
      </c>
      <c r="AL260" s="153" t="s">
        <v>175</v>
      </c>
    </row>
    <row r="261" spans="1:38" ht="12.75">
      <c r="A261" s="56" t="s">
        <v>2689</v>
      </c>
      <c r="B261" s="39" t="s">
        <v>1362</v>
      </c>
      <c r="C261" s="69"/>
      <c r="D261" s="59"/>
      <c r="E261" s="23"/>
      <c r="F261" s="59"/>
      <c r="G261" s="99"/>
      <c r="H261" s="99"/>
      <c r="I261" s="23"/>
      <c r="J261" s="23"/>
      <c r="K261" s="23"/>
      <c r="L261" s="23"/>
      <c r="M261" s="23"/>
      <c r="N261" s="23"/>
      <c r="O261" s="23"/>
      <c r="P261" s="23"/>
      <c r="Q261" s="23"/>
      <c r="R261" s="23"/>
      <c r="S261" s="23"/>
      <c r="T261" s="23"/>
      <c r="U261" s="23"/>
      <c r="V261" s="23"/>
      <c r="W261" s="23"/>
      <c r="X261" s="23"/>
      <c r="Y261" s="23"/>
      <c r="Z261" s="23"/>
      <c r="AA261" s="23" t="s">
        <v>1321</v>
      </c>
      <c r="AB261" s="23" t="s">
        <v>1322</v>
      </c>
      <c r="AC261" s="153" t="str">
        <f>IF(Admissions!$E$309&lt;&gt;"",Admissions!$E$309,"")</f>
        <v>N</v>
      </c>
      <c r="AD261" s="153" t="s">
        <v>715</v>
      </c>
      <c r="AE261" s="153" t="s">
        <v>1238</v>
      </c>
      <c r="AF261" s="153" t="s">
        <v>1323</v>
      </c>
      <c r="AG261" s="153" t="s">
        <v>334</v>
      </c>
      <c r="AH261" s="153" t="s">
        <v>335</v>
      </c>
      <c r="AI261" s="153" t="s">
        <v>174</v>
      </c>
      <c r="AJ261" s="153" t="s">
        <v>336</v>
      </c>
      <c r="AK261" s="153" t="s">
        <v>174</v>
      </c>
      <c r="AL261" s="153" t="s">
        <v>204</v>
      </c>
    </row>
    <row r="262" spans="1:38" ht="12.75">
      <c r="A262" s="56"/>
      <c r="B262" s="39" t="s">
        <v>1365</v>
      </c>
      <c r="C262" s="69"/>
      <c r="D262" s="59"/>
      <c r="E262" s="23"/>
      <c r="F262" s="59"/>
      <c r="G262" s="23"/>
      <c r="H262" s="23"/>
      <c r="I262" s="23"/>
      <c r="J262" s="23"/>
      <c r="K262" s="23"/>
      <c r="L262" s="23"/>
      <c r="M262" s="23"/>
      <c r="N262" s="23"/>
      <c r="O262" s="23"/>
      <c r="P262" s="23"/>
      <c r="Q262" s="23"/>
      <c r="R262" s="23"/>
      <c r="S262" s="23"/>
      <c r="T262" s="23"/>
      <c r="U262" s="23"/>
      <c r="V262" s="23"/>
      <c r="W262" s="23"/>
      <c r="X262" s="23"/>
      <c r="Y262" s="23"/>
      <c r="Z262" s="23"/>
      <c r="AA262" s="23" t="s">
        <v>1324</v>
      </c>
      <c r="AB262" s="23" t="s">
        <v>1325</v>
      </c>
      <c r="AC262" s="153" t="str">
        <f>IF(Admissions!$E$317&lt;&gt;"",Admissions!$E$317,"")</f>
        <v>N</v>
      </c>
      <c r="AD262" s="153" t="s">
        <v>715</v>
      </c>
      <c r="AE262" s="153" t="s">
        <v>1238</v>
      </c>
      <c r="AF262" s="153" t="s">
        <v>1326</v>
      </c>
      <c r="AG262" s="153" t="s">
        <v>334</v>
      </c>
      <c r="AH262" s="153" t="s">
        <v>335</v>
      </c>
      <c r="AI262" s="153" t="s">
        <v>174</v>
      </c>
      <c r="AJ262" s="153" t="s">
        <v>174</v>
      </c>
      <c r="AK262" s="153" t="s">
        <v>174</v>
      </c>
      <c r="AL262" s="153" t="s">
        <v>204</v>
      </c>
    </row>
    <row r="263" spans="1:38" ht="12.75">
      <c r="A263" s="56"/>
      <c r="B263" s="39" t="s">
        <v>1368</v>
      </c>
      <c r="C263" s="69"/>
      <c r="D263" s="59"/>
      <c r="E263" s="23"/>
      <c r="F263" s="59"/>
      <c r="G263" s="23"/>
      <c r="H263" s="23"/>
      <c r="I263" s="23"/>
      <c r="J263" s="23"/>
      <c r="K263" s="23"/>
      <c r="L263" s="23"/>
      <c r="M263" s="23"/>
      <c r="N263" s="23"/>
      <c r="O263" s="23"/>
      <c r="P263" s="23"/>
      <c r="Q263" s="23"/>
      <c r="R263" s="23"/>
      <c r="S263" s="23"/>
      <c r="T263" s="23"/>
      <c r="U263" s="23"/>
      <c r="V263" s="23"/>
      <c r="W263" s="23"/>
      <c r="X263" s="23"/>
      <c r="Y263" s="23"/>
      <c r="Z263" s="23"/>
      <c r="AA263" s="23" t="s">
        <v>1328</v>
      </c>
      <c r="AB263" s="23" t="s">
        <v>1329</v>
      </c>
      <c r="AC263" s="153" t="str">
        <f>IF(Admissions!$E$319&lt;&gt;"",MONTH(Admissions!$E$319),"")</f>
        <v/>
      </c>
      <c r="AD263" s="153" t="s">
        <v>715</v>
      </c>
      <c r="AE263" s="153" t="s">
        <v>1238</v>
      </c>
      <c r="AF263" s="153" t="s">
        <v>1326</v>
      </c>
      <c r="AG263" s="153" t="s">
        <v>334</v>
      </c>
      <c r="AH263" s="153" t="s">
        <v>335</v>
      </c>
      <c r="AI263" s="153" t="s">
        <v>174</v>
      </c>
      <c r="AJ263" s="153" t="s">
        <v>174</v>
      </c>
      <c r="AK263" s="153" t="s">
        <v>174</v>
      </c>
      <c r="AL263" s="153" t="s">
        <v>917</v>
      </c>
    </row>
    <row r="264" spans="1:38" ht="24.75" customHeight="1">
      <c r="A264" s="71"/>
      <c r="C264" s="59"/>
      <c r="D264" s="86" t="s">
        <v>215</v>
      </c>
      <c r="E264" s="160"/>
      <c r="F264" s="59"/>
      <c r="G264" s="23"/>
      <c r="H264" s="23"/>
      <c r="I264" s="23"/>
      <c r="J264" s="23"/>
      <c r="K264" s="23"/>
      <c r="L264" s="23"/>
      <c r="M264" s="23"/>
      <c r="N264" s="23"/>
      <c r="O264" s="23"/>
      <c r="P264" s="23"/>
      <c r="Q264" s="23"/>
      <c r="R264" s="23"/>
      <c r="S264" s="23"/>
      <c r="T264" s="23"/>
      <c r="U264" s="23"/>
      <c r="V264" s="23"/>
      <c r="W264" s="23"/>
      <c r="X264" s="23"/>
      <c r="Y264" s="23"/>
      <c r="Z264" s="23"/>
      <c r="AA264" s="23" t="s">
        <v>1330</v>
      </c>
      <c r="AB264" s="23" t="s">
        <v>1331</v>
      </c>
      <c r="AC264" s="153" t="str">
        <f>IF(Admissions!$E$319&lt;&gt;"",DAY(Admissions!$E$319),"")</f>
        <v/>
      </c>
      <c r="AD264" s="153" t="s">
        <v>715</v>
      </c>
      <c r="AE264" s="153" t="s">
        <v>1238</v>
      </c>
      <c r="AF264" s="153" t="s">
        <v>1326</v>
      </c>
      <c r="AG264" s="153" t="s">
        <v>334</v>
      </c>
      <c r="AH264" s="153" t="s">
        <v>335</v>
      </c>
      <c r="AI264" s="153" t="s">
        <v>174</v>
      </c>
      <c r="AJ264" s="153" t="s">
        <v>174</v>
      </c>
      <c r="AK264" s="153" t="s">
        <v>174</v>
      </c>
      <c r="AL264" s="153" t="s">
        <v>921</v>
      </c>
    </row>
    <row r="265" spans="1:38" ht="12.75" customHeight="1">
      <c r="A265" s="71"/>
      <c r="B265" s="375" t="s">
        <v>1251</v>
      </c>
      <c r="C265" s="410"/>
      <c r="D265" s="84" t="s">
        <v>2716</v>
      </c>
      <c r="E265" s="160"/>
      <c r="F265" s="59"/>
      <c r="G265" s="23"/>
      <c r="H265" s="23"/>
      <c r="I265" s="23"/>
      <c r="J265" s="23"/>
      <c r="K265" s="23"/>
      <c r="L265" s="23"/>
      <c r="M265" s="23"/>
      <c r="N265" s="23"/>
      <c r="O265" s="23"/>
      <c r="P265" s="23"/>
      <c r="Q265" s="23"/>
      <c r="R265" s="23"/>
      <c r="S265" s="23"/>
      <c r="T265" s="23"/>
      <c r="U265" s="23"/>
      <c r="V265" s="23"/>
      <c r="W265" s="23"/>
      <c r="X265" s="23"/>
      <c r="Y265" s="23"/>
      <c r="Z265" s="23"/>
      <c r="AA265" s="23" t="s">
        <v>1333</v>
      </c>
      <c r="AB265" s="23" t="s">
        <v>1334</v>
      </c>
      <c r="AC265" s="153" t="str">
        <f>IF(Admissions!$E$320&lt;&gt;"",MONTH(Admissions!$E$320),"")</f>
        <v/>
      </c>
      <c r="AD265" s="153" t="s">
        <v>715</v>
      </c>
      <c r="AE265" s="153" t="s">
        <v>1238</v>
      </c>
      <c r="AF265" s="153" t="s">
        <v>1326</v>
      </c>
      <c r="AG265" s="153" t="s">
        <v>334</v>
      </c>
      <c r="AH265" s="153" t="s">
        <v>335</v>
      </c>
      <c r="AI265" s="153" t="s">
        <v>174</v>
      </c>
      <c r="AJ265" s="153" t="s">
        <v>174</v>
      </c>
      <c r="AK265" s="153" t="s">
        <v>174</v>
      </c>
      <c r="AL265" s="153" t="s">
        <v>917</v>
      </c>
    </row>
    <row r="266" spans="1:38" ht="15" customHeight="1">
      <c r="A266" s="38"/>
      <c r="B266" s="39"/>
      <c r="C266" s="59"/>
      <c r="D266" s="59"/>
      <c r="E266" s="23"/>
      <c r="F266" s="59"/>
      <c r="G266" s="23"/>
      <c r="H266" s="23"/>
      <c r="I266" s="23"/>
      <c r="J266" s="23"/>
      <c r="K266" s="23"/>
      <c r="L266" s="23"/>
      <c r="M266" s="23"/>
      <c r="N266" s="23"/>
      <c r="O266" s="23"/>
      <c r="P266" s="23"/>
      <c r="Q266" s="23"/>
      <c r="R266" s="23"/>
      <c r="S266" s="23"/>
      <c r="T266" s="23"/>
      <c r="U266" s="23"/>
      <c r="V266" s="23"/>
      <c r="W266" s="23"/>
      <c r="X266" s="23"/>
      <c r="Y266" s="23"/>
      <c r="Z266" s="23"/>
      <c r="AA266" s="23" t="s">
        <v>1336</v>
      </c>
      <c r="AB266" s="23" t="s">
        <v>1337</v>
      </c>
      <c r="AC266" s="153" t="str">
        <f>IF(Admissions!$E$320&lt;&gt;"",DAY(Admissions!$E$320),"")</f>
        <v/>
      </c>
      <c r="AD266" s="153" t="s">
        <v>715</v>
      </c>
      <c r="AE266" s="153" t="s">
        <v>1238</v>
      </c>
      <c r="AF266" s="153" t="s">
        <v>1326</v>
      </c>
      <c r="AG266" s="153" t="s">
        <v>334</v>
      </c>
      <c r="AH266" s="153" t="s">
        <v>335</v>
      </c>
      <c r="AI266" s="153" t="s">
        <v>174</v>
      </c>
      <c r="AJ266" s="153" t="s">
        <v>174</v>
      </c>
      <c r="AK266" s="153" t="s">
        <v>174</v>
      </c>
      <c r="AL266" s="153" t="s">
        <v>921</v>
      </c>
    </row>
    <row r="267" spans="1:38" ht="12.75" customHeight="1">
      <c r="A267" s="71" t="s">
        <v>1369</v>
      </c>
      <c r="B267" s="165" t="s">
        <v>1370</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t="s">
        <v>1338</v>
      </c>
      <c r="AB267" s="23" t="s">
        <v>1339</v>
      </c>
      <c r="AC267" s="153" t="str">
        <f>IF(Admissions!$E$321&lt;&gt;"",MONTH(Admissions!$E$321),"")</f>
        <v/>
      </c>
      <c r="AD267" s="153" t="s">
        <v>715</v>
      </c>
      <c r="AE267" s="153" t="s">
        <v>1238</v>
      </c>
      <c r="AF267" s="153" t="s">
        <v>1326</v>
      </c>
      <c r="AG267" s="153" t="s">
        <v>334</v>
      </c>
      <c r="AH267" s="153" t="s">
        <v>335</v>
      </c>
      <c r="AI267" s="153" t="s">
        <v>174</v>
      </c>
      <c r="AJ267" s="153" t="s">
        <v>174</v>
      </c>
      <c r="AK267" s="153" t="s">
        <v>174</v>
      </c>
      <c r="AL267" s="153" t="s">
        <v>917</v>
      </c>
    </row>
    <row r="268" spans="1:38" ht="12.75" customHeight="1">
      <c r="A268" s="71"/>
      <c r="C268" s="59"/>
      <c r="D268" s="86" t="s">
        <v>215</v>
      </c>
      <c r="E268" s="160"/>
      <c r="F268" s="23"/>
      <c r="G268" s="23"/>
      <c r="H268" s="23"/>
      <c r="I268" s="23"/>
      <c r="J268" s="23"/>
      <c r="K268" s="23"/>
      <c r="L268" s="23"/>
      <c r="M268" s="23"/>
      <c r="N268" s="23"/>
      <c r="O268" s="23"/>
      <c r="P268" s="23"/>
      <c r="Q268" s="23"/>
      <c r="R268" s="23"/>
      <c r="S268" s="23"/>
      <c r="T268" s="23"/>
      <c r="U268" s="23"/>
      <c r="V268" s="23"/>
      <c r="W268" s="23"/>
      <c r="X268" s="23"/>
      <c r="Y268" s="23"/>
      <c r="Z268" s="23"/>
      <c r="AA268" s="23" t="s">
        <v>1340</v>
      </c>
      <c r="AB268" s="23" t="s">
        <v>1341</v>
      </c>
      <c r="AC268" s="153" t="str">
        <f>IF(Admissions!$E$321&lt;&gt;"",DAY(Admissions!$E$321),"")</f>
        <v/>
      </c>
      <c r="AD268" s="153" t="s">
        <v>715</v>
      </c>
      <c r="AE268" s="153" t="s">
        <v>1238</v>
      </c>
      <c r="AF268" s="153" t="s">
        <v>1326</v>
      </c>
      <c r="AG268" s="153" t="s">
        <v>334</v>
      </c>
      <c r="AH268" s="153" t="s">
        <v>335</v>
      </c>
      <c r="AI268" s="153" t="s">
        <v>174</v>
      </c>
      <c r="AJ268" s="153" t="s">
        <v>174</v>
      </c>
      <c r="AK268" s="153" t="s">
        <v>174</v>
      </c>
      <c r="AL268" s="153" t="s">
        <v>921</v>
      </c>
    </row>
    <row r="269" spans="1:38" ht="12.75" customHeight="1">
      <c r="A269" s="71"/>
      <c r="B269" s="380" t="s">
        <v>1254</v>
      </c>
      <c r="C269" s="410"/>
      <c r="D269" s="84"/>
      <c r="E269" s="160"/>
      <c r="F269" s="59"/>
      <c r="G269" s="23"/>
      <c r="H269" s="23"/>
      <c r="I269" s="23"/>
      <c r="J269" s="23"/>
      <c r="K269" s="23"/>
      <c r="L269" s="23"/>
      <c r="M269" s="23"/>
      <c r="N269" s="23"/>
      <c r="O269" s="23"/>
      <c r="P269" s="23"/>
      <c r="Q269" s="23"/>
      <c r="R269" s="23"/>
      <c r="S269" s="23"/>
      <c r="T269" s="23"/>
      <c r="U269" s="23"/>
      <c r="V269" s="23"/>
      <c r="W269" s="23"/>
      <c r="X269" s="23"/>
      <c r="Y269" s="23"/>
      <c r="Z269" s="23"/>
      <c r="AA269" s="23" t="s">
        <v>1342</v>
      </c>
      <c r="AB269" s="23" t="s">
        <v>1343</v>
      </c>
      <c r="AC269" s="153" t="str">
        <f>IF(Admissions!$E$322&lt;&gt;"",MONTH(Admissions!$E$322),"")</f>
        <v/>
      </c>
      <c r="AD269" s="153" t="s">
        <v>715</v>
      </c>
      <c r="AE269" s="153" t="s">
        <v>1238</v>
      </c>
      <c r="AF269" s="153" t="s">
        <v>1326</v>
      </c>
      <c r="AG269" s="153" t="s">
        <v>334</v>
      </c>
      <c r="AH269" s="153" t="s">
        <v>335</v>
      </c>
      <c r="AI269" s="153" t="s">
        <v>174</v>
      </c>
      <c r="AJ269" s="153" t="s">
        <v>174</v>
      </c>
      <c r="AK269" s="153" t="s">
        <v>174</v>
      </c>
      <c r="AL269" s="153" t="s">
        <v>917</v>
      </c>
    </row>
    <row r="270" spans="1:38" ht="12.75" customHeight="1">
      <c r="A270" s="71"/>
      <c r="C270" s="200"/>
      <c r="D270" s="23"/>
      <c r="E270" s="160"/>
      <c r="F270" s="23"/>
      <c r="G270" s="23"/>
      <c r="H270" s="23"/>
      <c r="I270" s="23"/>
      <c r="J270" s="23"/>
      <c r="K270" s="23"/>
      <c r="L270" s="23"/>
      <c r="M270" s="23"/>
      <c r="N270" s="23"/>
      <c r="O270" s="23"/>
      <c r="P270" s="23"/>
      <c r="Q270" s="23"/>
      <c r="R270" s="23"/>
      <c r="S270" s="23"/>
      <c r="T270" s="23"/>
      <c r="U270" s="23"/>
      <c r="V270" s="23"/>
      <c r="W270" s="23"/>
      <c r="X270" s="23"/>
      <c r="Y270" s="23"/>
      <c r="Z270" s="23"/>
      <c r="AA270" s="23" t="s">
        <v>1344</v>
      </c>
      <c r="AB270" s="23" t="s">
        <v>1345</v>
      </c>
      <c r="AC270" s="153" t="str">
        <f>IF(Admissions!$E$322&lt;&gt;"",DAY(Admissions!$E$322),"")</f>
        <v/>
      </c>
      <c r="AD270" s="153" t="s">
        <v>715</v>
      </c>
      <c r="AE270" s="153" t="s">
        <v>1238</v>
      </c>
      <c r="AF270" s="153" t="s">
        <v>1326</v>
      </c>
      <c r="AG270" s="153" t="s">
        <v>334</v>
      </c>
      <c r="AH270" s="153" t="s">
        <v>335</v>
      </c>
      <c r="AI270" s="153" t="s">
        <v>174</v>
      </c>
      <c r="AJ270" s="153" t="s">
        <v>174</v>
      </c>
      <c r="AK270" s="153" t="s">
        <v>174</v>
      </c>
      <c r="AL270" s="153" t="s">
        <v>921</v>
      </c>
    </row>
    <row r="271" spans="1:38" ht="12.75" customHeight="1">
      <c r="A271" s="71"/>
      <c r="B271" s="201"/>
      <c r="C271" s="202" t="s">
        <v>1371</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t="s">
        <v>1347</v>
      </c>
      <c r="AB271" s="23" t="s">
        <v>1348</v>
      </c>
      <c r="AC271" s="153" t="str">
        <f>IF(Admissions!$E$325&lt;&gt;"",Admissions!$E$325,"")</f>
        <v/>
      </c>
      <c r="AD271" s="153" t="s">
        <v>715</v>
      </c>
      <c r="AE271" s="153" t="s">
        <v>1238</v>
      </c>
      <c r="AF271" s="153" t="s">
        <v>1326</v>
      </c>
      <c r="AG271" s="153" t="s">
        <v>334</v>
      </c>
      <c r="AH271" s="153" t="s">
        <v>335</v>
      </c>
      <c r="AI271" s="153" t="s">
        <v>174</v>
      </c>
      <c r="AJ271" s="153" t="s">
        <v>174</v>
      </c>
      <c r="AK271" s="153" t="s">
        <v>174</v>
      </c>
      <c r="AL271" s="153" t="s">
        <v>338</v>
      </c>
    </row>
    <row r="272" spans="1:38" ht="12.75" customHeight="1">
      <c r="A272" s="71"/>
      <c r="B272" s="152" t="s">
        <v>1372</v>
      </c>
      <c r="C272" s="85">
        <v>46174</v>
      </c>
      <c r="D272" s="23"/>
      <c r="E272" s="23"/>
      <c r="F272" s="23"/>
      <c r="G272" s="23"/>
      <c r="H272" s="23"/>
      <c r="I272" s="99"/>
      <c r="J272" s="23"/>
      <c r="K272" s="23"/>
      <c r="L272" s="23"/>
      <c r="M272" s="23"/>
      <c r="N272" s="23"/>
      <c r="O272" s="23"/>
      <c r="P272" s="23"/>
      <c r="Q272" s="23"/>
      <c r="R272" s="23"/>
      <c r="S272" s="23"/>
      <c r="T272" s="23"/>
      <c r="U272" s="23"/>
      <c r="V272" s="23"/>
      <c r="W272" s="23"/>
      <c r="X272" s="23"/>
      <c r="Y272" s="23"/>
      <c r="Z272" s="23"/>
      <c r="AA272" s="23" t="s">
        <v>1349</v>
      </c>
      <c r="AB272" s="23" t="s">
        <v>1350</v>
      </c>
      <c r="AC272" s="153" t="str">
        <f>IF(Admissions!$E$326&lt;&gt;"",Admissions!$E$326,"")</f>
        <v/>
      </c>
      <c r="AD272" s="153" t="s">
        <v>715</v>
      </c>
      <c r="AE272" s="153" t="s">
        <v>1238</v>
      </c>
      <c r="AF272" s="153" t="s">
        <v>1326</v>
      </c>
      <c r="AG272" s="153" t="s">
        <v>334</v>
      </c>
      <c r="AH272" s="153" t="s">
        <v>335</v>
      </c>
      <c r="AI272" s="153" t="s">
        <v>174</v>
      </c>
      <c r="AJ272" s="153" t="s">
        <v>174</v>
      </c>
      <c r="AK272" s="153" t="s">
        <v>174</v>
      </c>
      <c r="AL272" s="153" t="s">
        <v>338</v>
      </c>
    </row>
    <row r="273" spans="1:38" ht="12.75" customHeight="1">
      <c r="A273" s="71"/>
      <c r="B273" s="152" t="s">
        <v>1373</v>
      </c>
      <c r="C273" s="85">
        <v>46329</v>
      </c>
      <c r="D273" s="23"/>
      <c r="E273" s="23"/>
      <c r="F273" s="23"/>
      <c r="G273" s="99"/>
      <c r="H273" s="99"/>
      <c r="I273" s="23"/>
      <c r="J273" s="23"/>
      <c r="K273" s="23"/>
      <c r="L273" s="23"/>
      <c r="M273" s="23"/>
      <c r="N273" s="23"/>
      <c r="O273" s="23"/>
      <c r="P273" s="23"/>
      <c r="Q273" s="23"/>
      <c r="R273" s="23"/>
      <c r="S273" s="23"/>
      <c r="T273" s="23"/>
      <c r="U273" s="23"/>
      <c r="V273" s="23"/>
      <c r="W273" s="23"/>
      <c r="X273" s="23"/>
      <c r="Y273" s="23"/>
      <c r="Z273" s="23"/>
      <c r="AA273" s="23" t="s">
        <v>1351</v>
      </c>
      <c r="AB273" s="23" t="s">
        <v>1352</v>
      </c>
      <c r="AC273" s="153" t="str">
        <f>IF(Admissions!$B$328&lt;&gt;"",Admissions!$B$328,"")</f>
        <v/>
      </c>
      <c r="AD273" s="153" t="s">
        <v>715</v>
      </c>
      <c r="AE273" s="153" t="s">
        <v>1238</v>
      </c>
      <c r="AF273" s="153" t="s">
        <v>1326</v>
      </c>
      <c r="AG273" s="153" t="s">
        <v>334</v>
      </c>
      <c r="AH273" s="153" t="s">
        <v>335</v>
      </c>
      <c r="AI273" s="153" t="s">
        <v>174</v>
      </c>
      <c r="AJ273" s="153" t="s">
        <v>174</v>
      </c>
      <c r="AK273" s="153" t="s">
        <v>174</v>
      </c>
      <c r="AL273" s="153" t="s">
        <v>175</v>
      </c>
    </row>
    <row r="274" spans="1:38" ht="12.75" customHeight="1">
      <c r="A274" s="71"/>
      <c r="C274" s="200"/>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t="s">
        <v>1353</v>
      </c>
      <c r="AB274" s="23" t="s">
        <v>1354</v>
      </c>
      <c r="AC274" s="153" t="str">
        <f>IF(Admissions!$E$333&lt;&gt;"",Admissions!$E$333,"")</f>
        <v>N</v>
      </c>
      <c r="AD274" s="153" t="s">
        <v>715</v>
      </c>
      <c r="AE274" s="153" t="s">
        <v>1238</v>
      </c>
      <c r="AF274" s="153" t="s">
        <v>1355</v>
      </c>
      <c r="AG274" s="153" t="s">
        <v>334</v>
      </c>
      <c r="AH274" s="153" t="s">
        <v>335</v>
      </c>
      <c r="AI274" s="153" t="s">
        <v>174</v>
      </c>
      <c r="AJ274" s="153" t="s">
        <v>174</v>
      </c>
      <c r="AK274" s="153" t="s">
        <v>174</v>
      </c>
      <c r="AL274" s="153" t="s">
        <v>204</v>
      </c>
    </row>
    <row r="275" spans="1:38" ht="12.75" customHeight="1">
      <c r="A275" s="38"/>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t="s">
        <v>1356</v>
      </c>
      <c r="AB275" s="23" t="s">
        <v>1357</v>
      </c>
      <c r="AC275" s="153" t="str">
        <f>IF(Admissions!$D$335&lt;&gt;"",MONTH(Admissions!$D$335),"")</f>
        <v/>
      </c>
      <c r="AD275" s="153" t="s">
        <v>715</v>
      </c>
      <c r="AE275" s="153" t="s">
        <v>1238</v>
      </c>
      <c r="AF275" s="153" t="s">
        <v>1355</v>
      </c>
      <c r="AG275" s="153" t="s">
        <v>334</v>
      </c>
      <c r="AH275" s="153" t="s">
        <v>335</v>
      </c>
      <c r="AI275" s="153" t="s">
        <v>174</v>
      </c>
      <c r="AJ275" s="153" t="s">
        <v>174</v>
      </c>
      <c r="AK275" s="153" t="s">
        <v>174</v>
      </c>
      <c r="AL275" s="153" t="s">
        <v>917</v>
      </c>
    </row>
    <row r="276" spans="1:38" ht="14.25" customHeight="1">
      <c r="A276" s="71"/>
      <c r="B276" s="408"/>
      <c r="C276" s="390"/>
      <c r="D276" s="390"/>
      <c r="E276" s="58" t="s">
        <v>215</v>
      </c>
      <c r="F276" s="160"/>
      <c r="G276" s="23"/>
      <c r="H276" s="23"/>
      <c r="I276" s="23"/>
      <c r="J276" s="99"/>
      <c r="K276" s="23"/>
      <c r="L276" s="23"/>
      <c r="M276" s="23"/>
      <c r="N276" s="23"/>
      <c r="O276" s="23"/>
      <c r="P276" s="23"/>
      <c r="Q276" s="23"/>
      <c r="R276" s="23"/>
      <c r="S276" s="23"/>
      <c r="T276" s="23"/>
      <c r="U276" s="23"/>
      <c r="V276" s="23"/>
      <c r="W276" s="23"/>
      <c r="X276" s="23"/>
      <c r="Y276" s="23"/>
      <c r="Z276" s="23"/>
      <c r="AA276" s="23" t="s">
        <v>1358</v>
      </c>
      <c r="AB276" s="23" t="s">
        <v>1359</v>
      </c>
      <c r="AC276" s="153" t="str">
        <f>IF(Admissions!$D$335&lt;&gt;"",DAY(Admissions!$D$335),"")</f>
        <v/>
      </c>
      <c r="AD276" s="153" t="s">
        <v>715</v>
      </c>
      <c r="AE276" s="153" t="s">
        <v>1238</v>
      </c>
      <c r="AF276" s="153" t="s">
        <v>1355</v>
      </c>
      <c r="AG276" s="153" t="s">
        <v>334</v>
      </c>
      <c r="AH276" s="153" t="s">
        <v>335</v>
      </c>
      <c r="AI276" s="153" t="s">
        <v>174</v>
      </c>
      <c r="AJ276" s="153" t="s">
        <v>174</v>
      </c>
      <c r="AK276" s="153" t="s">
        <v>174</v>
      </c>
      <c r="AL276" s="153" t="s">
        <v>921</v>
      </c>
    </row>
    <row r="277" spans="1:38" ht="34.15" customHeight="1">
      <c r="A277" s="71" t="s">
        <v>1374</v>
      </c>
      <c r="B277" s="375" t="s">
        <v>1267</v>
      </c>
      <c r="C277" s="390"/>
      <c r="D277" s="390"/>
      <c r="E277" s="56" t="s">
        <v>2716</v>
      </c>
      <c r="F277" s="160"/>
      <c r="G277" s="23"/>
      <c r="H277" s="23"/>
      <c r="I277" s="23"/>
      <c r="J277" s="23"/>
      <c r="K277" s="23"/>
      <c r="L277" s="23"/>
      <c r="M277" s="23"/>
      <c r="N277" s="23"/>
      <c r="O277" s="23"/>
      <c r="P277" s="23"/>
      <c r="Q277" s="23"/>
      <c r="R277" s="23"/>
      <c r="S277" s="23"/>
      <c r="T277" s="23"/>
      <c r="U277" s="23"/>
      <c r="V277" s="23"/>
      <c r="W277" s="23"/>
      <c r="X277" s="23"/>
      <c r="Y277" s="23"/>
      <c r="Z277" s="23"/>
      <c r="AA277" s="23" t="s">
        <v>1360</v>
      </c>
      <c r="AB277" s="23" t="s">
        <v>1361</v>
      </c>
      <c r="AC277" s="153" t="str">
        <f>IF(Admissions!$D$336&lt;&gt;"",MONTH(Admissions!$D$336),"")</f>
        <v/>
      </c>
      <c r="AD277" s="153" t="s">
        <v>715</v>
      </c>
      <c r="AE277" s="153" t="s">
        <v>1238</v>
      </c>
      <c r="AF277" s="153" t="s">
        <v>1355</v>
      </c>
      <c r="AG277" s="153" t="s">
        <v>334</v>
      </c>
      <c r="AH277" s="153" t="s">
        <v>335</v>
      </c>
      <c r="AI277" s="153" t="s">
        <v>174</v>
      </c>
      <c r="AJ277" s="153" t="s">
        <v>174</v>
      </c>
      <c r="AK277" s="153" t="s">
        <v>174</v>
      </c>
      <c r="AL277" s="153" t="s">
        <v>917</v>
      </c>
    </row>
    <row r="278" spans="1:38" ht="27" customHeight="1">
      <c r="A278" s="38"/>
      <c r="B278" s="23"/>
      <c r="C278" s="23"/>
      <c r="D278" s="23"/>
      <c r="E278" s="23"/>
      <c r="F278" s="160"/>
      <c r="G278" s="23"/>
      <c r="H278" s="23"/>
      <c r="I278" s="23"/>
      <c r="J278" s="23"/>
      <c r="K278" s="23"/>
      <c r="L278" s="23"/>
      <c r="M278" s="23"/>
      <c r="N278" s="23"/>
      <c r="O278" s="23"/>
      <c r="P278" s="23"/>
      <c r="Q278" s="23"/>
      <c r="R278" s="23"/>
      <c r="S278" s="23"/>
      <c r="T278" s="23"/>
      <c r="U278" s="23"/>
      <c r="V278" s="23"/>
      <c r="W278" s="23"/>
      <c r="X278" s="23"/>
      <c r="Y278" s="23"/>
      <c r="Z278" s="23"/>
      <c r="AA278" s="23" t="s">
        <v>1363</v>
      </c>
      <c r="AB278" s="23" t="s">
        <v>1364</v>
      </c>
      <c r="AC278" s="153" t="str">
        <f>IF(Admissions!$D$336&lt;&gt;"",DAY(Admissions!$D$336),"")</f>
        <v/>
      </c>
      <c r="AD278" s="153" t="s">
        <v>715</v>
      </c>
      <c r="AE278" s="153" t="s">
        <v>1238</v>
      </c>
      <c r="AF278" s="153" t="s">
        <v>1355</v>
      </c>
      <c r="AG278" s="153" t="s">
        <v>334</v>
      </c>
      <c r="AH278" s="153" t="s">
        <v>335</v>
      </c>
      <c r="AI278" s="153" t="s">
        <v>174</v>
      </c>
      <c r="AJ278" s="153" t="s">
        <v>174</v>
      </c>
      <c r="AK278" s="153" t="s">
        <v>174</v>
      </c>
      <c r="AL278" s="153" t="s">
        <v>921</v>
      </c>
    </row>
    <row r="279" spans="1:38" ht="12.75" customHeight="1">
      <c r="A279" s="71" t="s">
        <v>1375</v>
      </c>
      <c r="B279" s="159" t="s">
        <v>2567</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t="s">
        <v>1366</v>
      </c>
      <c r="AB279" s="23" t="s">
        <v>1367</v>
      </c>
      <c r="AC279" s="153" t="str">
        <f>IF(Admissions!$E$339&lt;&gt;"",Admissions!$E$339,"")</f>
        <v/>
      </c>
      <c r="AD279" s="153" t="s">
        <v>715</v>
      </c>
      <c r="AE279" s="153" t="s">
        <v>1238</v>
      </c>
      <c r="AF279" s="153" t="s">
        <v>1355</v>
      </c>
      <c r="AG279" s="153" t="s">
        <v>334</v>
      </c>
      <c r="AH279" s="153" t="s">
        <v>335</v>
      </c>
      <c r="AI279" s="153" t="s">
        <v>174</v>
      </c>
      <c r="AJ279" s="153" t="s">
        <v>174</v>
      </c>
      <c r="AK279" s="153" t="s">
        <v>174</v>
      </c>
      <c r="AL279" s="153" t="s">
        <v>204</v>
      </c>
    </row>
    <row r="280" spans="1:38" ht="12.75" customHeight="1">
      <c r="A280" s="71"/>
      <c r="B280" s="159"/>
      <c r="C280" s="23"/>
      <c r="D280" s="23"/>
      <c r="E280" s="23"/>
      <c r="F280" s="23"/>
      <c r="G280" s="23"/>
      <c r="H280" s="23"/>
      <c r="I280" s="99"/>
      <c r="J280" s="23"/>
      <c r="K280" s="23"/>
      <c r="L280" s="23"/>
      <c r="M280" s="23"/>
      <c r="N280" s="23"/>
      <c r="O280" s="23"/>
      <c r="P280" s="23"/>
      <c r="Q280" s="23"/>
      <c r="R280" s="23"/>
      <c r="S280" s="23"/>
      <c r="T280" s="23"/>
      <c r="U280" s="23"/>
      <c r="V280" s="23"/>
      <c r="W280" s="23"/>
      <c r="X280" s="23"/>
      <c r="Y280" s="23"/>
      <c r="Z280" s="23"/>
    </row>
    <row r="281" spans="1:38" ht="30.6" customHeight="1">
      <c r="A281" s="56" t="s">
        <v>2689</v>
      </c>
      <c r="B281" s="39" t="s">
        <v>1376</v>
      </c>
      <c r="C281" s="177"/>
      <c r="D281" s="23"/>
      <c r="E281" s="23"/>
      <c r="F281" s="23"/>
      <c r="G281" s="99"/>
      <c r="H281" s="99"/>
      <c r="I281" s="23"/>
      <c r="J281" s="23"/>
      <c r="K281" s="23"/>
      <c r="L281" s="23"/>
      <c r="M281" s="23"/>
      <c r="N281" s="23"/>
      <c r="O281" s="23"/>
      <c r="P281" s="23"/>
      <c r="Q281" s="23"/>
      <c r="R281" s="23"/>
      <c r="S281" s="23"/>
      <c r="T281" s="23"/>
      <c r="U281" s="23"/>
      <c r="V281" s="23"/>
      <c r="W281" s="23"/>
      <c r="X281" s="23"/>
      <c r="Y281" s="23"/>
      <c r="Z281" s="23"/>
    </row>
    <row r="282" spans="1:38" ht="12.75" customHeight="1">
      <c r="A282" s="56"/>
      <c r="B282" s="168" t="s">
        <v>1377</v>
      </c>
      <c r="C282" s="20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spans="1:38" ht="12.75" customHeight="1">
      <c r="A283" s="56"/>
      <c r="B283" s="168" t="s">
        <v>1378</v>
      </c>
      <c r="C283" s="20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spans="1:38" ht="27"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spans="1:38" ht="12.75" customHeight="1">
      <c r="A285" s="71" t="s">
        <v>1379</v>
      </c>
      <c r="B285" s="165" t="s">
        <v>2568</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spans="1:38" ht="12.75" customHeight="1">
      <c r="A286" s="71"/>
      <c r="B286" s="166"/>
      <c r="C286" s="200"/>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spans="1:38" ht="12.75" customHeight="1">
      <c r="A287" s="56"/>
      <c r="B287" s="39" t="s">
        <v>1380</v>
      </c>
      <c r="C287" s="177"/>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spans="1:38" ht="25.5" customHeight="1">
      <c r="A288" s="56" t="s">
        <v>2689</v>
      </c>
      <c r="B288" s="168" t="s">
        <v>1381</v>
      </c>
      <c r="C288" s="203"/>
      <c r="D288" s="23"/>
      <c r="E288" s="23"/>
      <c r="F288" s="23"/>
      <c r="G288" s="23"/>
      <c r="H288" s="23"/>
      <c r="I288" s="23"/>
      <c r="J288" s="99"/>
      <c r="K288" s="23"/>
      <c r="L288" s="23"/>
      <c r="M288" s="23"/>
      <c r="N288" s="23"/>
      <c r="O288" s="23"/>
      <c r="P288" s="23"/>
      <c r="Q288" s="23"/>
      <c r="R288" s="23"/>
      <c r="S288" s="23"/>
      <c r="T288" s="23"/>
      <c r="U288" s="23"/>
      <c r="V288" s="23"/>
      <c r="W288" s="23"/>
      <c r="X288" s="23"/>
      <c r="Y288" s="23"/>
      <c r="Z288" s="23"/>
      <c r="AA288" s="23"/>
      <c r="AB288" s="23"/>
    </row>
    <row r="289" spans="1:28" ht="12.75" customHeight="1">
      <c r="A289" s="56"/>
      <c r="B289" s="168" t="s">
        <v>1382</v>
      </c>
      <c r="C289" s="204"/>
      <c r="D289" s="38" t="s">
        <v>1383</v>
      </c>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spans="1:28" ht="12.75" customHeight="1">
      <c r="A290" s="56"/>
      <c r="B290" s="168" t="s">
        <v>1289</v>
      </c>
      <c r="C290" s="204"/>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spans="1:28" ht="12.75" customHeight="1">
      <c r="A291" s="71"/>
      <c r="B291" s="390"/>
      <c r="C291" s="390"/>
      <c r="D291" s="200"/>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spans="1:28" ht="12.75" customHeight="1">
      <c r="A292" s="71"/>
      <c r="B292" s="168" t="s">
        <v>1384</v>
      </c>
      <c r="C292" s="177"/>
      <c r="D292" s="87"/>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spans="1:28" ht="12.75" customHeight="1">
      <c r="A293" s="71"/>
      <c r="B293" s="168"/>
      <c r="C293" s="87"/>
      <c r="D293" s="205"/>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spans="1:28" ht="12.75" customHeight="1">
      <c r="A294" s="71"/>
      <c r="B294" s="153" t="s">
        <v>1312</v>
      </c>
      <c r="C294" s="199"/>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spans="1:28" ht="12.75" customHeight="1">
      <c r="A295" s="71"/>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spans="1:28" ht="12.75" customHeight="1">
      <c r="A296" s="71"/>
      <c r="B296" s="168" t="s">
        <v>1314</v>
      </c>
      <c r="C296" s="140"/>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spans="1:28" ht="27" customHeight="1">
      <c r="A297" s="71"/>
      <c r="B297" s="168"/>
      <c r="C297" s="140"/>
      <c r="D297" s="23"/>
      <c r="E297" s="23"/>
      <c r="F297" s="23"/>
      <c r="G297" s="23"/>
      <c r="H297" s="23"/>
      <c r="I297" s="23"/>
      <c r="J297" s="99"/>
      <c r="K297" s="23"/>
      <c r="L297" s="23"/>
      <c r="M297" s="23"/>
      <c r="N297" s="23"/>
      <c r="O297" s="23"/>
      <c r="P297" s="23"/>
      <c r="Q297" s="23"/>
      <c r="R297" s="23"/>
      <c r="S297" s="23"/>
      <c r="T297" s="23"/>
      <c r="U297" s="23"/>
      <c r="V297" s="23"/>
      <c r="W297" s="23"/>
      <c r="X297" s="23"/>
      <c r="Y297" s="23"/>
      <c r="Z297" s="23"/>
      <c r="AA297" s="23"/>
      <c r="AB297" s="23"/>
    </row>
    <row r="298" spans="1:28" ht="14.25" customHeight="1">
      <c r="A298" s="56"/>
      <c r="B298" s="168" t="s">
        <v>1385</v>
      </c>
      <c r="C298" s="140"/>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spans="1:28" ht="12.75" customHeight="1">
      <c r="A299" s="56"/>
      <c r="B299" s="168" t="s">
        <v>1386</v>
      </c>
      <c r="C299" s="140"/>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1:28" ht="12.75" customHeight="1">
      <c r="A300" s="56"/>
      <c r="B300" s="168" t="s">
        <v>1387</v>
      </c>
      <c r="C300" s="140"/>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spans="1:28"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spans="1:28" ht="12.75" customHeight="1">
      <c r="A302" s="71" t="s">
        <v>1388</v>
      </c>
      <c r="B302" s="165" t="s">
        <v>1389</v>
      </c>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spans="1:28" ht="12.75" customHeight="1">
      <c r="A303" s="71"/>
      <c r="B303" s="408"/>
      <c r="C303" s="390"/>
      <c r="D303" s="390"/>
      <c r="E303" s="58" t="s">
        <v>215</v>
      </c>
      <c r="F303" s="160"/>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spans="1:28" ht="30.6" customHeight="1">
      <c r="A304" s="71"/>
      <c r="B304" s="380" t="s">
        <v>1316</v>
      </c>
      <c r="C304" s="390"/>
      <c r="D304" s="410"/>
      <c r="E304" s="56" t="s">
        <v>2111</v>
      </c>
      <c r="F304" s="160"/>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spans="1:28" ht="12.75" customHeight="1">
      <c r="A305" s="71"/>
      <c r="B305" s="379" t="s">
        <v>1320</v>
      </c>
      <c r="C305" s="390"/>
      <c r="D305" s="206"/>
      <c r="E305" s="23"/>
      <c r="F305" s="160"/>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spans="1:28" ht="12.75" customHeight="1">
      <c r="A306" s="38"/>
      <c r="B306" s="23"/>
      <c r="C306" s="23"/>
      <c r="D306" s="23"/>
      <c r="E306" s="23"/>
      <c r="F306" s="160"/>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spans="1:28" ht="12.75" customHeight="1">
      <c r="A307" s="71" t="s">
        <v>1390</v>
      </c>
      <c r="B307" s="165" t="s">
        <v>1391</v>
      </c>
      <c r="C307" s="23"/>
      <c r="D307" s="23"/>
      <c r="E307" s="23"/>
      <c r="F307" s="160"/>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spans="1:28" ht="12.75" customHeight="1">
      <c r="A308" s="71"/>
      <c r="B308" s="408"/>
      <c r="C308" s="390"/>
      <c r="D308" s="390"/>
      <c r="E308" s="86" t="s">
        <v>215</v>
      </c>
      <c r="F308" s="160"/>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spans="1:28" ht="29.1" customHeight="1">
      <c r="A309" s="71"/>
      <c r="B309" s="380" t="s">
        <v>1322</v>
      </c>
      <c r="C309" s="390"/>
      <c r="D309" s="410"/>
      <c r="E309" s="56" t="s">
        <v>2111</v>
      </c>
      <c r="F309" s="160"/>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spans="1:28" ht="12.75" customHeight="1">
      <c r="A310" s="38"/>
      <c r="B310" s="23"/>
      <c r="C310" s="23"/>
      <c r="D310" s="23"/>
      <c r="E310" s="23"/>
      <c r="F310" s="160"/>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spans="1:28" ht="12.75" customHeight="1">
      <c r="A311" s="71" t="s">
        <v>1392</v>
      </c>
      <c r="B311" s="71" t="s">
        <v>2569</v>
      </c>
      <c r="C311" s="168"/>
      <c r="D311" s="38"/>
      <c r="E311" s="38"/>
      <c r="F311" s="160"/>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spans="1:28"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spans="1:28" ht="12.75" customHeight="1">
      <c r="A313" s="38"/>
      <c r="B313" s="155" t="s">
        <v>1393</v>
      </c>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spans="1:28" ht="12.75" customHeight="1">
      <c r="A314" s="38"/>
      <c r="B314" s="155"/>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spans="1:28" ht="12.75" customHeight="1">
      <c r="A315" s="71" t="s">
        <v>1394</v>
      </c>
      <c r="B315" s="165" t="s">
        <v>1326</v>
      </c>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spans="1:28" ht="12.75" customHeight="1">
      <c r="A316" s="71"/>
      <c r="B316" s="408"/>
      <c r="C316" s="390"/>
      <c r="D316" s="390"/>
      <c r="E316" s="58" t="s">
        <v>215</v>
      </c>
      <c r="F316" s="160"/>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spans="1:28" ht="12.75" customHeight="1">
      <c r="A317" s="71"/>
      <c r="B317" s="380" t="s">
        <v>1325</v>
      </c>
      <c r="C317" s="390"/>
      <c r="D317" s="410"/>
      <c r="E317" s="56" t="s">
        <v>2111</v>
      </c>
      <c r="F317" s="160"/>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spans="1:28" ht="12.75" customHeight="1">
      <c r="A318" s="71"/>
      <c r="B318" s="380" t="s">
        <v>1395</v>
      </c>
      <c r="C318" s="390"/>
      <c r="D318" s="390"/>
      <c r="E318" s="87"/>
      <c r="F318" s="160"/>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spans="1:28" ht="12.75" customHeight="1">
      <c r="A319" s="71"/>
      <c r="B319" s="380" t="s">
        <v>1396</v>
      </c>
      <c r="C319" s="390"/>
      <c r="D319" s="374"/>
      <c r="E319" s="207"/>
      <c r="F319" s="160"/>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spans="1:28" ht="12.75" customHeight="1">
      <c r="A320" s="71"/>
      <c r="B320" s="380" t="s">
        <v>1397</v>
      </c>
      <c r="C320" s="390"/>
      <c r="D320" s="374"/>
      <c r="E320" s="207"/>
      <c r="F320" s="160"/>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spans="1:28" ht="12.75" customHeight="1">
      <c r="A321" s="71"/>
      <c r="B321" s="380" t="s">
        <v>1398</v>
      </c>
      <c r="C321" s="390"/>
      <c r="D321" s="374"/>
      <c r="E321" s="207"/>
      <c r="F321" s="160"/>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spans="1:28" ht="12.75" customHeight="1">
      <c r="A322" s="71"/>
      <c r="B322" s="380" t="s">
        <v>1399</v>
      </c>
      <c r="C322" s="390"/>
      <c r="D322" s="374"/>
      <c r="E322" s="207"/>
      <c r="F322" s="59"/>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spans="1:28" ht="26.25" customHeight="1">
      <c r="A323" s="71"/>
      <c r="B323" s="39"/>
      <c r="C323" s="39"/>
      <c r="D323" s="39"/>
      <c r="E323" s="200"/>
      <c r="F323" s="59"/>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spans="1:28" ht="12.75" customHeight="1">
      <c r="A324" s="71"/>
      <c r="B324" s="375" t="s">
        <v>1400</v>
      </c>
      <c r="C324" s="390"/>
      <c r="D324" s="390"/>
      <c r="E324" s="59"/>
      <c r="F324" s="59"/>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spans="1:28" ht="12.75" customHeight="1">
      <c r="A325" s="71"/>
      <c r="B325" s="380" t="s">
        <v>1348</v>
      </c>
      <c r="C325" s="390"/>
      <c r="D325" s="390"/>
      <c r="E325" s="206"/>
      <c r="F325" s="59"/>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spans="1:28" ht="12.75" customHeight="1">
      <c r="A326" s="71"/>
      <c r="B326" s="380" t="s">
        <v>1350</v>
      </c>
      <c r="C326" s="390"/>
      <c r="D326" s="390"/>
      <c r="E326" s="206"/>
      <c r="F326" s="59"/>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spans="1:28" ht="12.75" customHeight="1">
      <c r="A327" s="71"/>
      <c r="B327" s="380" t="s">
        <v>1352</v>
      </c>
      <c r="C327" s="390"/>
      <c r="D327" s="390"/>
      <c r="E327" s="390"/>
      <c r="F327" s="390"/>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spans="1:28" ht="12.75">
      <c r="A328" s="71"/>
      <c r="B328" s="169"/>
      <c r="C328" s="170"/>
      <c r="D328" s="170"/>
      <c r="E328" s="170"/>
      <c r="F328" s="170"/>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spans="1:28" ht="17.2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spans="1:28"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spans="1:28" ht="12.75" customHeight="1">
      <c r="A331" s="71" t="s">
        <v>1401</v>
      </c>
      <c r="B331" s="165" t="s">
        <v>1402</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spans="1:28" ht="12.75" customHeight="1">
      <c r="A332" s="71"/>
      <c r="B332" s="408"/>
      <c r="C332" s="390"/>
      <c r="D332" s="390"/>
      <c r="E332" s="58" t="s">
        <v>215</v>
      </c>
      <c r="F332" s="160"/>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spans="1:28" ht="54.6" customHeight="1">
      <c r="A333" s="71"/>
      <c r="B333" s="380" t="s">
        <v>1354</v>
      </c>
      <c r="C333" s="390"/>
      <c r="D333" s="410"/>
      <c r="E333" s="56" t="s">
        <v>2111</v>
      </c>
      <c r="F333" s="160"/>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spans="1:28" ht="12.75" customHeight="1">
      <c r="A334" s="71"/>
      <c r="B334" s="380" t="s">
        <v>1395</v>
      </c>
      <c r="C334" s="390"/>
      <c r="D334" s="390"/>
      <c r="E334" s="59"/>
      <c r="F334" s="160"/>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spans="1:28" ht="12.75" customHeight="1">
      <c r="A335" s="71"/>
      <c r="B335" s="380" t="s">
        <v>1403</v>
      </c>
      <c r="C335" s="390"/>
      <c r="D335" s="208"/>
      <c r="E335" s="200"/>
      <c r="F335" s="160"/>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spans="1:28" ht="14.25">
      <c r="A336" s="71"/>
      <c r="B336" s="380" t="s">
        <v>1404</v>
      </c>
      <c r="C336" s="390"/>
      <c r="D336" s="208"/>
      <c r="E336" s="200"/>
      <c r="F336" s="160"/>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spans="1:28" ht="12.75" customHeight="1">
      <c r="A337" s="38"/>
      <c r="B337" s="23"/>
      <c r="C337" s="23"/>
      <c r="D337" s="23"/>
      <c r="E337" s="23"/>
      <c r="F337" s="160"/>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spans="1:28" ht="12.75" customHeight="1">
      <c r="A338" s="38"/>
      <c r="B338" s="23"/>
      <c r="C338" s="23"/>
      <c r="D338" s="23"/>
      <c r="E338" s="58" t="s">
        <v>215</v>
      </c>
      <c r="F338" s="160"/>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spans="1:28" ht="12.75" customHeight="1">
      <c r="A339" s="71"/>
      <c r="B339" s="380" t="s">
        <v>1367</v>
      </c>
      <c r="C339" s="390"/>
      <c r="D339" s="390"/>
      <c r="E339" s="56"/>
      <c r="F339" s="160"/>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spans="1:28" ht="12.75" customHeight="1">
      <c r="A340" s="38"/>
      <c r="B340" s="23"/>
      <c r="C340" s="23"/>
      <c r="D340" s="23"/>
      <c r="E340" s="23"/>
      <c r="F340" s="160"/>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1:28"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spans="1:28"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spans="1:28"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spans="1:28"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spans="1:28"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spans="1:28"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spans="1:28"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spans="1:28"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spans="1:28"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spans="1:28"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spans="1:28"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spans="1:28" ht="4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spans="1:28"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spans="1:28"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spans="1:28"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spans="1:28"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spans="1:28" ht="18.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spans="1:28" ht="27"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spans="1:28"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spans="1:28"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spans="1:28"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spans="1:28"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spans="1:28"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spans="1:28"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spans="1:28"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spans="1:28"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spans="1:28"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spans="1:28"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spans="1:28"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spans="1:28"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spans="1:28"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spans="1:28"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spans="1:28"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spans="1:28"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spans="1:28"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spans="1:28"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spans="1:28"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spans="1:28"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spans="1:28"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spans="1:28"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spans="1:28"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spans="1:28"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spans="1:28"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spans="1:28"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spans="1:28"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spans="1:28"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spans="1:28"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spans="1:28"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spans="1:28"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spans="1:28"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spans="1:28"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spans="1:28"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spans="1:28"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spans="1:28"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spans="1:28"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spans="1:28"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spans="1:28"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spans="1:28"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spans="1:28"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spans="1:28"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spans="1:28"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spans="1:28"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spans="1:28"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spans="1:28"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spans="1:28"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spans="1:28"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spans="1:28"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spans="1:28"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spans="1:28"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spans="1:28"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spans="1:28"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spans="1:28"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spans="1:28"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spans="1:28"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spans="1:28"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spans="1:28"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spans="1:28"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spans="1:28"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spans="1:28"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spans="1:28"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spans="1:28"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spans="1:28"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spans="1:28"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spans="1:28"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spans="1:28"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spans="1:28"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spans="1:28"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spans="1:28"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spans="1:28"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spans="1:28"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spans="1:28"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spans="1:28"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spans="1:28"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spans="1:28"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spans="1:28"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spans="1:28"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spans="1:28"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spans="1:28"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spans="1:28"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spans="1:28"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spans="1:28"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spans="1:28"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spans="1:28"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spans="1:28"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spans="1:28"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spans="1:28"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spans="1:28"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spans="1:28"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spans="1:28"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spans="1:28"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spans="1:28"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spans="1:28"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spans="1:28"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spans="1:28"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spans="1:28"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spans="1:28"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spans="1:28"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spans="1:28"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spans="1:28"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spans="1:28"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spans="1:28"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spans="1:28"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spans="1:28"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spans="1:28"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spans="1:28"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spans="1:28"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spans="1:28"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spans="1:28"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spans="1:28"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spans="1:28"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spans="1:28"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spans="1:28"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spans="1:28"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spans="1:28"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spans="1:28"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spans="1:28"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spans="1:28"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spans="1:28"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spans="1:28"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spans="1:28"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spans="1:28"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spans="1:28"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spans="1:28"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spans="1:28"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spans="1:28"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spans="1:28"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spans="1:28"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spans="1:28"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spans="1:28"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spans="1:28"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spans="1:28"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spans="1:28"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spans="1:28"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spans="1:28"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spans="1:28"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spans="1:28"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spans="1:28"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spans="1:28"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spans="1:28"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spans="1:28"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spans="1:28"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spans="1:28"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spans="1:28"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spans="1:28"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spans="1:28"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spans="1:28"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spans="1:28"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spans="1:28"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spans="1:28"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spans="1:28"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spans="1:28"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spans="1:28"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spans="1:28"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spans="1:28"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spans="1:28"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spans="1:28"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spans="1:28"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spans="1:28"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spans="1:28"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spans="1:28"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spans="1:28"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spans="1:28"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spans="1:28"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spans="1:28"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spans="1:28"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spans="1:28"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spans="1:28"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spans="1:28"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spans="1:28"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spans="1:28"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spans="1:28"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spans="1:28"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spans="1:28"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spans="1:28"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spans="1:28"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spans="1:28"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spans="1:28"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spans="1:28"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spans="1:28"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spans="1:28"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spans="1:28"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spans="1:28"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spans="1:28"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spans="1:28"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spans="1:28"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spans="1:28"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spans="1:28"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spans="1:28"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spans="1:28"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spans="1:28"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spans="1:28"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spans="1:28"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spans="1:28"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spans="1:28"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spans="1:28"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spans="1:28"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spans="1:28"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spans="1:28"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spans="1:28"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spans="1:28"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spans="1:28"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spans="1:28"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spans="1:28"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spans="1:28"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spans="1:28"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spans="1:28"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spans="1:28"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spans="1:28"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spans="1:28"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spans="1:28"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spans="1:28"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spans="1:28"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spans="1:28"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spans="1:28"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spans="1:28"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spans="1:28"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spans="1:28"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spans="1:28"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spans="1:28"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spans="1:28"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spans="1:28"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spans="1:28"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spans="1:28"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spans="1:28"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spans="1:28"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spans="1:28"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spans="1:28"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spans="1:28"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spans="1:28"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spans="1:28"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spans="1:28"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spans="1:28"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spans="1:28"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spans="1:28"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spans="1:28"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spans="1:28"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spans="1:28"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spans="1:28"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spans="1:28"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spans="1:28"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spans="1:28"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spans="1:28"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spans="1:28"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spans="1:28"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spans="1:28"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spans="1:28"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spans="1:28"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spans="1:28"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spans="1:28"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spans="1:28"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spans="1:28"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spans="1:28"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spans="1:28"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spans="1:28"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spans="1:28"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spans="1:28"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spans="1:28"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spans="1:28"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spans="1:28"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spans="1:28"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spans="1:28"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spans="1:28"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spans="1:28"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spans="1:28"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spans="1:28"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spans="1:28"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spans="1:28"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spans="1:28"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spans="1:28"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spans="1:28"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spans="1:28"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spans="1:28"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spans="1:28"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spans="1:28"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spans="1:28"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spans="1:28"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spans="1:28"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spans="1:28"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spans="1:28"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spans="1:28"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spans="1:28"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spans="1:28"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spans="1:28"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spans="1:28"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spans="1:28"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spans="1:28"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spans="1:28"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spans="1:28"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spans="1:28"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spans="1:28"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spans="1:28"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spans="1:28"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spans="1:28"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spans="1:28"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spans="1:28"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spans="1:28"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spans="1:28"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spans="1:28"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spans="1:28"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spans="1:28"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spans="1:28"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spans="1:28"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spans="1:28"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spans="1:28"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spans="1:28"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spans="1:28"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spans="1:28"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spans="1:28"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spans="1:28"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spans="1:28"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spans="1:28"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spans="1:28"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spans="1:28"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spans="1:28"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spans="1:28"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spans="1:28"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spans="1:28"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spans="1:28"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spans="1:28"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spans="1:28"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spans="1:28"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spans="1:28"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spans="1:28"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spans="1:28"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spans="1:28"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spans="1:28"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spans="1:28"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spans="1:28"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spans="1:28"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spans="1:28"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spans="1:28"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spans="1:28"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spans="1:28"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spans="1:28"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spans="1:28"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spans="1:28"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spans="1:28"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spans="1:28"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spans="1:28"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spans="1:28"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spans="1:28"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spans="1:28"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spans="1:28"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spans="1:28"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spans="1:28"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spans="1:28"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spans="1:28"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spans="1:28"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spans="1:28"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spans="1:28"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spans="1:28"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spans="1:28"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spans="1:28"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spans="1:28"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spans="1:28"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spans="1:28"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spans="1:28"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spans="1:28"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spans="1:28"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spans="1:28"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spans="1:28"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spans="1:28"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spans="1:28"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spans="1:28"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spans="1:28"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spans="1:28"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spans="1:28"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spans="1:28"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spans="1:28"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spans="1:28"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spans="1:28"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spans="1:28"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spans="1:28"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spans="1:28"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spans="1:28"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spans="1:28"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spans="1:28"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spans="1:28"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spans="1:28"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spans="1:28"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spans="1:28"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spans="1:28"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spans="1:28"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spans="1:28"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spans="1:28"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spans="1:28"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spans="1:28"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spans="1:28"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spans="1:28"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spans="1:28"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spans="1:28"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spans="1:28"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spans="1:28"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spans="1:28"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spans="1:28"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spans="1:28"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spans="1:28"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spans="1:28"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spans="1:28"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spans="1:28"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spans="1:28"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spans="1:28"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spans="1:28"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spans="1:28"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spans="1:28"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spans="1:28"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spans="1:28"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spans="1:28"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spans="1:28"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spans="1:28"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spans="1:28"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spans="1:28"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spans="1:28"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spans="1:28"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spans="1:28"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spans="1:28"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spans="1:28"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spans="1:28"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spans="1:28"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spans="1:28"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spans="1:28"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spans="1:28"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spans="1:28"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spans="1:28"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spans="1:28"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spans="1:28"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spans="1:28"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spans="1:28"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spans="1:28"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spans="1:28"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spans="1:28"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spans="1:28"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spans="1:28"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spans="1:28"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spans="1:28"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spans="1:28"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spans="1:28"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spans="1:28"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spans="1:28"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spans="1:28"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spans="1:28"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spans="1:28"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spans="1:28"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spans="1:28"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spans="1:28"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spans="1:28"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spans="1:28"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spans="1:28"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spans="1:28"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spans="1:28"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spans="1:28"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spans="1:28"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spans="1:28"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spans="1:28"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spans="1:28"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spans="1:28"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spans="1:28"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spans="1:28"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spans="1:28"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spans="1:28"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spans="1:28"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spans="1:28"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spans="1:28"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spans="1:28"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spans="1:28"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spans="1:28"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spans="1:28"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spans="1:28"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spans="1:28"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spans="1:28"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spans="1:28"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spans="1:28"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spans="1:28"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spans="1:28"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spans="1:28"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spans="1:28"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spans="1:28"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spans="1:28"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spans="1:28"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spans="1:28"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spans="1:28"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spans="1:28"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spans="1:28"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spans="1:28"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spans="1:28"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spans="1:28"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spans="1:28"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spans="1:28"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spans="1:28"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spans="1:28"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spans="1:28"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spans="1:28"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spans="1:28"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spans="1:28"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spans="1:28"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spans="1:28"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spans="1:28"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spans="1:28"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spans="1:28"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spans="1:28"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spans="1:28"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spans="1:28"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spans="1:28"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spans="1:28"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spans="1:28"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spans="1:28"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spans="1:28"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spans="1:28"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spans="1:28"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spans="1:28"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spans="1:28"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spans="1:28"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spans="1:28"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spans="1:28"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spans="1:28"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spans="1:28"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spans="1:28"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spans="1:28"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spans="1:28"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spans="1:28"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spans="1:28"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spans="1:28"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spans="1:28"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spans="1:28"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spans="1:28"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spans="1:28"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spans="1:28"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spans="1:28"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spans="1:28"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spans="1:28"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spans="1:28"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spans="1:28"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spans="1:28"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spans="1:28"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spans="1:28"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spans="1:28"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spans="1:28"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spans="1:28"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spans="1:28"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spans="1:28"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spans="1:28"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spans="1:28"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spans="1:28"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spans="1:28"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spans="1:28"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spans="1:28"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spans="1:28"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spans="1:28"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spans="1:28"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spans="1:28"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spans="1:28"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spans="1:28"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spans="1:28"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spans="1:28"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spans="1:28"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spans="1:28"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spans="1:28"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spans="1:28"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spans="1:28"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spans="1:28"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spans="1:28"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spans="1:28"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spans="1:28"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spans="1:28"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spans="1:28"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spans="1:28"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spans="1:28"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spans="1:28"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spans="1:28"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spans="1:28"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spans="1:28"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spans="1:28"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spans="1:28"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spans="1:28"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spans="1:28"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spans="1:28"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spans="1:28"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spans="1:28"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spans="1:28"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spans="1:28"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spans="1:28"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spans="1:28"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spans="1:28"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spans="1:28"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spans="1:28"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spans="1:28"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spans="1:28"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spans="1:28"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spans="1:28"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spans="1:28"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spans="1:28"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spans="1:28"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spans="1:28"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spans="1:28"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spans="1:28"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spans="1:28"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spans="1:28"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spans="1:28"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spans="1:28"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spans="1:28"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spans="1:28"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spans="1:28"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spans="1:28"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spans="1:28"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spans="1:28"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spans="1:28"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spans="1:28"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spans="1:28"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spans="1:28"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spans="1:28"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spans="1:28"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spans="1:28"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spans="1:28"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spans="1:28"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spans="1:28"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spans="1:28"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spans="1:28"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spans="1:28"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spans="1:28"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spans="1:28"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spans="1:28"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spans="1:28"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spans="1:28"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spans="1:28"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spans="1:28"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spans="1:28"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spans="1:28"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spans="1:28"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spans="1:28" ht="12.75" customHeight="1">
      <c r="A992" s="38"/>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spans="1:28" ht="12.75" customHeight="1">
      <c r="A993" s="38"/>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spans="1:28" ht="12.75" customHeight="1">
      <c r="A994" s="38"/>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spans="1:28" ht="12.75" customHeight="1">
      <c r="A995" s="38"/>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spans="1:28" ht="12.75" customHeight="1">
      <c r="A996" s="38"/>
      <c r="G996" s="23"/>
      <c r="H996" s="23"/>
      <c r="J996" s="23"/>
      <c r="K996" s="23"/>
      <c r="L996" s="23"/>
      <c r="M996" s="23"/>
      <c r="N996" s="23"/>
      <c r="O996" s="23"/>
      <c r="P996" s="23"/>
      <c r="Q996" s="23"/>
      <c r="R996" s="23"/>
      <c r="S996" s="23"/>
      <c r="T996" s="23"/>
      <c r="U996" s="23"/>
      <c r="V996" s="23"/>
      <c r="W996" s="23"/>
      <c r="X996" s="23"/>
      <c r="Y996" s="23"/>
      <c r="Z996" s="23"/>
      <c r="AA996" s="23"/>
      <c r="AB996" s="23"/>
    </row>
    <row r="997" spans="1:28" ht="12.75" customHeight="1">
      <c r="J997" s="23"/>
      <c r="K997" s="23"/>
      <c r="L997" s="23"/>
      <c r="M997" s="23"/>
      <c r="N997" s="23"/>
      <c r="O997" s="23"/>
      <c r="P997" s="23"/>
      <c r="Q997" s="23"/>
      <c r="R997" s="23"/>
      <c r="S997" s="23"/>
      <c r="T997" s="23"/>
      <c r="U997" s="23"/>
      <c r="V997" s="23"/>
      <c r="W997" s="23"/>
      <c r="X997" s="23"/>
      <c r="Y997" s="23"/>
      <c r="Z997" s="23"/>
      <c r="AA997" s="23"/>
      <c r="AB997" s="23"/>
    </row>
    <row r="998" spans="1:28" ht="12.75" customHeight="1">
      <c r="J998" s="23"/>
      <c r="K998" s="23"/>
      <c r="L998" s="23"/>
      <c r="M998" s="23"/>
      <c r="N998" s="23"/>
      <c r="O998" s="23"/>
      <c r="P998" s="23"/>
      <c r="Q998" s="23"/>
      <c r="R998" s="23"/>
      <c r="S998" s="23"/>
      <c r="T998" s="23"/>
      <c r="U998" s="23"/>
      <c r="V998" s="23"/>
      <c r="W998" s="23"/>
      <c r="X998" s="23"/>
      <c r="Y998" s="23"/>
      <c r="Z998" s="23"/>
      <c r="AA998" s="23"/>
      <c r="AB998" s="23"/>
    </row>
    <row r="999" spans="1:28" ht="12.75" customHeight="1">
      <c r="J999" s="23"/>
      <c r="K999" s="23"/>
      <c r="L999" s="23"/>
      <c r="M999" s="23"/>
      <c r="N999" s="23"/>
      <c r="O999" s="23"/>
      <c r="P999" s="23"/>
      <c r="Q999" s="23"/>
      <c r="R999" s="23"/>
      <c r="S999" s="23"/>
      <c r="T999" s="23"/>
      <c r="U999" s="23"/>
      <c r="V999" s="23"/>
      <c r="W999" s="23"/>
      <c r="X999" s="23"/>
      <c r="Y999" s="23"/>
      <c r="Z999" s="23"/>
      <c r="AA999" s="23"/>
      <c r="AB999" s="23"/>
    </row>
    <row r="1000" spans="1:28" ht="12.75" customHeight="1">
      <c r="J1000" s="23"/>
      <c r="K1000" s="23"/>
      <c r="L1000" s="23"/>
      <c r="M1000" s="23"/>
      <c r="N1000" s="23"/>
      <c r="O1000" s="23"/>
      <c r="P1000" s="23"/>
      <c r="Q1000" s="23"/>
      <c r="R1000" s="23"/>
      <c r="S1000" s="23"/>
      <c r="T1000" s="23"/>
      <c r="U1000" s="23"/>
      <c r="V1000" s="23"/>
      <c r="W1000" s="23"/>
      <c r="X1000" s="23"/>
      <c r="Y1000" s="23"/>
      <c r="Z1000" s="23"/>
      <c r="AA1000" s="23"/>
      <c r="AB1000" s="23"/>
    </row>
    <row r="1001" spans="1:28" ht="12.75" customHeight="1">
      <c r="J1001" s="23"/>
      <c r="K1001" s="23"/>
      <c r="L1001" s="23"/>
      <c r="M1001" s="23"/>
      <c r="N1001" s="23"/>
      <c r="O1001" s="23"/>
      <c r="P1001" s="23"/>
      <c r="Q1001" s="23"/>
      <c r="R1001" s="23"/>
      <c r="S1001" s="23"/>
      <c r="T1001" s="23"/>
      <c r="U1001" s="23"/>
      <c r="V1001" s="23"/>
      <c r="W1001" s="23"/>
      <c r="X1001" s="23"/>
      <c r="Y1001" s="23"/>
      <c r="Z1001" s="23"/>
      <c r="AA1001" s="23"/>
      <c r="AB1001" s="23"/>
    </row>
    <row r="1002" spans="1:28" ht="12.75" customHeight="1">
      <c r="J1002" s="23"/>
      <c r="K1002" s="23"/>
      <c r="L1002" s="23"/>
      <c r="M1002" s="23"/>
      <c r="N1002" s="23"/>
      <c r="O1002" s="23"/>
      <c r="P1002" s="23"/>
      <c r="Q1002" s="23"/>
      <c r="R1002" s="23"/>
      <c r="S1002" s="23"/>
      <c r="T1002" s="23"/>
      <c r="U1002" s="23"/>
      <c r="V1002" s="23"/>
      <c r="W1002" s="23"/>
      <c r="X1002" s="23"/>
      <c r="Y1002" s="23"/>
      <c r="Z1002" s="23"/>
      <c r="AA1002" s="23"/>
      <c r="AB1002" s="23"/>
    </row>
    <row r="1003" spans="1:28" ht="12.75" customHeight="1">
      <c r="J1003" s="23"/>
      <c r="K1003" s="23"/>
      <c r="L1003" s="23"/>
      <c r="M1003" s="23"/>
      <c r="N1003" s="23"/>
      <c r="O1003" s="23"/>
      <c r="P1003" s="23"/>
      <c r="Q1003" s="23"/>
      <c r="R1003" s="23"/>
      <c r="S1003" s="23"/>
      <c r="T1003" s="23"/>
      <c r="U1003" s="23"/>
      <c r="V1003" s="23"/>
      <c r="W1003" s="23"/>
      <c r="X1003" s="23"/>
      <c r="Y1003" s="23"/>
      <c r="Z1003" s="23"/>
      <c r="AA1003" s="23"/>
      <c r="AB1003" s="23"/>
    </row>
    <row r="1004" spans="1:28" ht="12.75" customHeight="1">
      <c r="J1004" s="23"/>
      <c r="K1004" s="23"/>
      <c r="L1004" s="23"/>
      <c r="M1004" s="23"/>
      <c r="N1004" s="23"/>
      <c r="O1004" s="23"/>
      <c r="P1004" s="23"/>
      <c r="Q1004" s="23"/>
      <c r="R1004" s="23"/>
      <c r="S1004" s="23"/>
      <c r="T1004" s="23"/>
      <c r="U1004" s="23"/>
      <c r="V1004" s="23"/>
      <c r="W1004" s="23"/>
      <c r="X1004" s="23"/>
      <c r="Y1004" s="23"/>
      <c r="Z1004" s="23"/>
      <c r="AA1004" s="23"/>
      <c r="AB1004" s="23"/>
    </row>
    <row r="1005" spans="1:28" ht="12.75" customHeight="1">
      <c r="J1005" s="23"/>
      <c r="K1005" s="23"/>
      <c r="L1005" s="23"/>
      <c r="M1005" s="23"/>
      <c r="N1005" s="23"/>
      <c r="O1005" s="23"/>
      <c r="P1005" s="23"/>
      <c r="Q1005" s="23"/>
      <c r="R1005" s="23"/>
      <c r="S1005" s="23"/>
      <c r="T1005" s="23"/>
      <c r="U1005" s="23"/>
      <c r="V1005" s="23"/>
      <c r="W1005" s="23"/>
      <c r="X1005" s="23"/>
      <c r="Y1005" s="23"/>
      <c r="Z1005" s="23"/>
      <c r="AA1005" s="23"/>
      <c r="AB1005" s="23"/>
    </row>
    <row r="1006" spans="1:28" ht="12.75" customHeight="1">
      <c r="J1006" s="23"/>
      <c r="K1006" s="23"/>
      <c r="L1006" s="23"/>
      <c r="M1006" s="23"/>
      <c r="N1006" s="23"/>
      <c r="O1006" s="23"/>
      <c r="P1006" s="23"/>
      <c r="Q1006" s="23"/>
      <c r="R1006" s="23"/>
      <c r="S1006" s="23"/>
      <c r="T1006" s="23"/>
      <c r="U1006" s="23"/>
      <c r="V1006" s="23"/>
      <c r="W1006" s="23"/>
      <c r="X1006" s="23"/>
      <c r="Y1006" s="23"/>
      <c r="Z1006" s="23"/>
      <c r="AA1006" s="23"/>
      <c r="AB1006" s="23"/>
    </row>
    <row r="1007" spans="1:28" ht="12.75" customHeight="1">
      <c r="J1007" s="23"/>
      <c r="K1007" s="23"/>
      <c r="L1007" s="23"/>
      <c r="M1007" s="23"/>
      <c r="N1007" s="23"/>
      <c r="O1007" s="23"/>
      <c r="P1007" s="23"/>
      <c r="Q1007" s="23"/>
      <c r="R1007" s="23"/>
      <c r="S1007" s="23"/>
      <c r="T1007" s="23"/>
      <c r="U1007" s="23"/>
      <c r="V1007" s="23"/>
      <c r="W1007" s="23"/>
      <c r="X1007" s="23"/>
      <c r="Y1007" s="23"/>
      <c r="Z1007" s="23"/>
      <c r="AA1007" s="23"/>
      <c r="AB1007" s="23"/>
    </row>
    <row r="1008" spans="1:28" ht="12.75" customHeight="1">
      <c r="J1008" s="23"/>
      <c r="K1008" s="23"/>
      <c r="L1008" s="23"/>
      <c r="M1008" s="23"/>
      <c r="N1008" s="23"/>
      <c r="O1008" s="23"/>
      <c r="P1008" s="23"/>
      <c r="Q1008" s="23"/>
      <c r="R1008" s="23"/>
      <c r="S1008" s="23"/>
      <c r="T1008" s="23"/>
      <c r="U1008" s="23"/>
      <c r="V1008" s="23"/>
      <c r="W1008" s="23"/>
      <c r="X1008" s="23"/>
      <c r="Y1008" s="23"/>
      <c r="Z1008" s="23"/>
      <c r="AA1008" s="23"/>
      <c r="AB1008" s="23"/>
    </row>
    <row r="1009" spans="10:28" ht="12.75" customHeight="1">
      <c r="J1009" s="23"/>
      <c r="K1009" s="23"/>
      <c r="L1009" s="23"/>
      <c r="M1009" s="23"/>
      <c r="N1009" s="23"/>
      <c r="O1009" s="23"/>
      <c r="P1009" s="23"/>
      <c r="Q1009" s="23"/>
      <c r="R1009" s="23"/>
      <c r="S1009" s="23"/>
      <c r="T1009" s="23"/>
      <c r="U1009" s="23"/>
      <c r="V1009" s="23"/>
      <c r="W1009" s="23"/>
      <c r="X1009" s="23"/>
      <c r="Y1009" s="23"/>
      <c r="Z1009" s="23"/>
      <c r="AA1009" s="23"/>
      <c r="AB1009" s="23"/>
    </row>
    <row r="1010" spans="10:28" ht="12.75" customHeight="1">
      <c r="J1010" s="23"/>
      <c r="K1010" s="23"/>
      <c r="L1010" s="23"/>
      <c r="M1010" s="23"/>
      <c r="N1010" s="23"/>
      <c r="O1010" s="23"/>
      <c r="P1010" s="23"/>
      <c r="Q1010" s="23"/>
      <c r="R1010" s="23"/>
      <c r="S1010" s="23"/>
      <c r="T1010" s="23"/>
      <c r="U1010" s="23"/>
      <c r="V1010" s="23"/>
      <c r="W1010" s="23"/>
      <c r="X1010" s="23"/>
      <c r="Y1010" s="23"/>
      <c r="Z1010" s="23"/>
      <c r="AA1010" s="23"/>
      <c r="AB1010" s="23"/>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A2" sqref="A2"/>
    </sheetView>
  </sheetViews>
  <sheetFormatPr defaultColWidth="12.5" defaultRowHeight="15" customHeight="1"/>
  <cols>
    <col min="1" max="1" width="4.5" style="26" customWidth="1"/>
    <col min="2" max="2" width="22.875" style="153" customWidth="1"/>
    <col min="3" max="7" width="12.875" style="153" customWidth="1"/>
    <col min="8" max="26" width="8.5" style="154" customWidth="1"/>
    <col min="27" max="38" width="12.5" style="153"/>
    <col min="39" max="16384" width="12.5" style="154"/>
  </cols>
  <sheetData>
    <row r="1" spans="1:38" ht="12.75" customHeight="1">
      <c r="A1" s="373" t="s">
        <v>1405</v>
      </c>
      <c r="B1" s="374"/>
      <c r="C1" s="374"/>
      <c r="D1" s="374"/>
      <c r="E1" s="374"/>
      <c r="F1" s="374"/>
      <c r="G1" s="374"/>
      <c r="H1" s="23"/>
      <c r="I1" s="23"/>
      <c r="J1" s="23"/>
      <c r="K1" s="23"/>
      <c r="L1" s="23"/>
      <c r="M1" s="23"/>
      <c r="N1" s="23"/>
      <c r="O1" s="23"/>
      <c r="P1" s="23"/>
      <c r="Q1" s="23"/>
      <c r="R1" s="23"/>
      <c r="S1" s="23"/>
      <c r="T1" s="23"/>
      <c r="U1" s="23"/>
      <c r="V1" s="23"/>
      <c r="W1" s="23"/>
      <c r="X1" s="23"/>
      <c r="Y1" s="23"/>
      <c r="Z1" s="23"/>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c r="AA2" s="236" t="s">
        <v>1406</v>
      </c>
      <c r="AB2" s="236" t="s">
        <v>1407</v>
      </c>
      <c r="AC2" s="156" t="str">
        <f>IF($E$5&lt;&gt;"",$E$5,"")</f>
        <v xml:space="preserve">Yes  </v>
      </c>
      <c r="AD2" s="236" t="s">
        <v>1408</v>
      </c>
      <c r="AE2" s="236" t="s">
        <v>1409</v>
      </c>
      <c r="AF2" s="236" t="s">
        <v>174</v>
      </c>
      <c r="AG2" s="236" t="s">
        <v>334</v>
      </c>
      <c r="AH2" s="236" t="s">
        <v>1410</v>
      </c>
      <c r="AI2" s="236" t="s">
        <v>174</v>
      </c>
      <c r="AJ2" s="236" t="s">
        <v>174</v>
      </c>
      <c r="AK2" s="236" t="s">
        <v>174</v>
      </c>
      <c r="AL2" s="236" t="s">
        <v>204</v>
      </c>
    </row>
    <row r="3" spans="1:38" ht="12.75" customHeight="1">
      <c r="A3" s="20"/>
      <c r="B3" s="155" t="s">
        <v>1411</v>
      </c>
      <c r="C3" s="23"/>
      <c r="D3" s="23"/>
      <c r="E3" s="23"/>
      <c r="F3" s="23"/>
      <c r="G3" s="23"/>
      <c r="H3" s="23"/>
      <c r="I3" s="23"/>
      <c r="J3" s="23"/>
      <c r="K3" s="23"/>
      <c r="L3" s="23"/>
      <c r="M3" s="23"/>
      <c r="N3" s="23"/>
      <c r="O3" s="23"/>
      <c r="P3" s="23"/>
      <c r="Q3" s="23"/>
      <c r="R3" s="23"/>
      <c r="S3" s="23"/>
      <c r="T3" s="23"/>
      <c r="U3" s="23"/>
      <c r="V3" s="23"/>
      <c r="W3" s="23"/>
      <c r="X3" s="23"/>
      <c r="Y3" s="23"/>
      <c r="Z3" s="23"/>
      <c r="AA3" s="236" t="s">
        <v>1412</v>
      </c>
      <c r="AB3" s="236" t="s">
        <v>1413</v>
      </c>
      <c r="AC3" s="156" t="str">
        <f>IF($E$6&lt;&gt;"",$E$6,"")</f>
        <v/>
      </c>
      <c r="AD3" s="236" t="s">
        <v>1408</v>
      </c>
      <c r="AE3" s="236" t="s">
        <v>1409</v>
      </c>
      <c r="AF3" s="236" t="s">
        <v>174</v>
      </c>
      <c r="AG3" s="236" t="s">
        <v>334</v>
      </c>
      <c r="AH3" s="236" t="s">
        <v>1410</v>
      </c>
      <c r="AI3" s="236" t="s">
        <v>174</v>
      </c>
      <c r="AJ3" s="236" t="s">
        <v>174</v>
      </c>
      <c r="AK3" s="236" t="s">
        <v>174</v>
      </c>
      <c r="AL3" s="236" t="s">
        <v>204</v>
      </c>
    </row>
    <row r="4" spans="1:38" ht="12.75" customHeight="1">
      <c r="A4" s="20"/>
      <c r="B4" s="408"/>
      <c r="C4" s="390"/>
      <c r="D4" s="390"/>
      <c r="E4" s="86" t="s">
        <v>215</v>
      </c>
      <c r="F4" s="160"/>
      <c r="G4" s="59"/>
      <c r="H4" s="23"/>
      <c r="I4" s="23"/>
      <c r="J4" s="23"/>
      <c r="K4" s="23"/>
      <c r="L4" s="23"/>
      <c r="M4" s="23"/>
      <c r="N4" s="23"/>
      <c r="O4" s="23"/>
      <c r="P4" s="23"/>
      <c r="Q4" s="23"/>
      <c r="R4" s="23"/>
      <c r="S4" s="23"/>
      <c r="T4" s="23"/>
      <c r="U4" s="23"/>
      <c r="V4" s="23"/>
      <c r="W4" s="23"/>
      <c r="X4" s="23"/>
      <c r="Y4" s="23"/>
      <c r="Z4" s="23"/>
      <c r="AA4" s="236" t="s">
        <v>1414</v>
      </c>
      <c r="AB4" s="236" t="s">
        <v>2577</v>
      </c>
      <c r="AC4" s="156">
        <f>IF($C$11&lt;&gt;"",$C$11,"")</f>
        <v>4291</v>
      </c>
      <c r="AD4" s="236" t="s">
        <v>1408</v>
      </c>
      <c r="AE4" s="236" t="s">
        <v>1409</v>
      </c>
      <c r="AF4" s="236" t="s">
        <v>717</v>
      </c>
      <c r="AG4" s="236" t="s">
        <v>334</v>
      </c>
      <c r="AH4" s="236" t="s">
        <v>1410</v>
      </c>
      <c r="AI4" s="236" t="s">
        <v>174</v>
      </c>
      <c r="AJ4" s="236" t="s">
        <v>174</v>
      </c>
      <c r="AK4" s="236" t="s">
        <v>2577</v>
      </c>
      <c r="AL4" s="236" t="s">
        <v>338</v>
      </c>
    </row>
    <row r="5" spans="1:38" ht="26.25" customHeight="1">
      <c r="A5" s="21" t="s">
        <v>1415</v>
      </c>
      <c r="B5" s="380" t="s">
        <v>1407</v>
      </c>
      <c r="C5" s="390"/>
      <c r="D5" s="410"/>
      <c r="E5" s="56" t="s">
        <v>2705</v>
      </c>
      <c r="F5" s="160"/>
      <c r="G5" s="160"/>
      <c r="H5" s="23"/>
      <c r="I5" s="23"/>
      <c r="J5" s="23"/>
      <c r="K5" s="23"/>
      <c r="L5" s="23"/>
      <c r="M5" s="23"/>
      <c r="N5" s="23"/>
      <c r="O5" s="23"/>
      <c r="P5" s="23"/>
      <c r="Q5" s="23"/>
      <c r="R5" s="23"/>
      <c r="S5" s="23"/>
      <c r="T5" s="23"/>
      <c r="U5" s="23"/>
      <c r="V5" s="23"/>
      <c r="W5" s="23"/>
      <c r="X5" s="23"/>
      <c r="Y5" s="23"/>
      <c r="Z5" s="23"/>
      <c r="AA5" s="236" t="s">
        <v>1416</v>
      </c>
      <c r="AB5" s="236" t="s">
        <v>2580</v>
      </c>
      <c r="AC5" s="156">
        <f>IF($C$12&lt;&gt;"",$C$12,"")</f>
        <v>4067</v>
      </c>
      <c r="AD5" s="236" t="s">
        <v>1408</v>
      </c>
      <c r="AE5" s="236" t="s">
        <v>1409</v>
      </c>
      <c r="AF5" s="236" t="s">
        <v>717</v>
      </c>
      <c r="AG5" s="236" t="s">
        <v>334</v>
      </c>
      <c r="AH5" s="236" t="s">
        <v>1410</v>
      </c>
      <c r="AI5" s="236" t="s">
        <v>174</v>
      </c>
      <c r="AJ5" s="236" t="s">
        <v>174</v>
      </c>
      <c r="AK5" s="236" t="s">
        <v>2580</v>
      </c>
      <c r="AL5" s="236" t="s">
        <v>338</v>
      </c>
    </row>
    <row r="6" spans="1:38" ht="41.25" customHeight="1">
      <c r="A6" s="21"/>
      <c r="B6" s="380" t="s">
        <v>1413</v>
      </c>
      <c r="C6" s="390"/>
      <c r="D6" s="410"/>
      <c r="E6" s="56"/>
      <c r="F6" s="160"/>
      <c r="G6" s="23"/>
      <c r="H6" s="23"/>
      <c r="I6" s="23"/>
      <c r="J6" s="23"/>
      <c r="K6" s="23"/>
      <c r="L6" s="23"/>
      <c r="M6" s="23"/>
      <c r="N6" s="23"/>
      <c r="O6" s="23"/>
      <c r="P6" s="23"/>
      <c r="Q6" s="23"/>
      <c r="R6" s="23"/>
      <c r="S6" s="23"/>
      <c r="T6" s="23"/>
      <c r="U6" s="23"/>
      <c r="V6" s="23"/>
      <c r="W6" s="23"/>
      <c r="X6" s="23"/>
      <c r="Y6" s="23"/>
      <c r="Z6" s="23"/>
      <c r="AA6" s="236" t="s">
        <v>1417</v>
      </c>
      <c r="AB6" s="236" t="s">
        <v>409</v>
      </c>
      <c r="AC6" s="156">
        <f>IF($C$13&lt;&gt;"",$C$13,"")</f>
        <v>0</v>
      </c>
      <c r="AD6" s="236" t="s">
        <v>1408</v>
      </c>
      <c r="AE6" s="236" t="s">
        <v>1409</v>
      </c>
      <c r="AF6" s="236" t="s">
        <v>717</v>
      </c>
      <c r="AG6" s="236" t="s">
        <v>334</v>
      </c>
      <c r="AH6" s="236" t="s">
        <v>1410</v>
      </c>
      <c r="AI6" s="236" t="s">
        <v>174</v>
      </c>
      <c r="AJ6" s="236" t="s">
        <v>174</v>
      </c>
      <c r="AK6" s="236" t="s">
        <v>409</v>
      </c>
      <c r="AL6" s="236" t="s">
        <v>338</v>
      </c>
    </row>
    <row r="7" spans="1:38" ht="12.75" customHeight="1">
      <c r="A7" s="20"/>
      <c r="B7" s="39"/>
      <c r="C7" s="39"/>
      <c r="D7" s="39"/>
      <c r="E7" s="59"/>
      <c r="F7" s="59"/>
      <c r="G7" s="23"/>
      <c r="H7" s="23"/>
      <c r="I7" s="23"/>
      <c r="J7" s="23"/>
      <c r="K7" s="23"/>
      <c r="L7" s="23"/>
      <c r="M7" s="23"/>
      <c r="N7" s="23"/>
      <c r="O7" s="23"/>
      <c r="P7" s="23"/>
      <c r="Q7" s="23"/>
      <c r="R7" s="23"/>
      <c r="S7" s="23"/>
      <c r="T7" s="23"/>
      <c r="U7" s="23"/>
      <c r="V7" s="23"/>
      <c r="W7" s="23"/>
      <c r="X7" s="23"/>
      <c r="Y7" s="23"/>
      <c r="Z7" s="23"/>
      <c r="AA7" s="236" t="s">
        <v>1418</v>
      </c>
      <c r="AB7" s="236" t="s">
        <v>346</v>
      </c>
      <c r="AC7" s="156">
        <f>IF($C$14&lt;&gt;"",$C$14,"")</f>
        <v>8358</v>
      </c>
      <c r="AD7" s="236" t="s">
        <v>1408</v>
      </c>
      <c r="AE7" s="236" t="s">
        <v>1409</v>
      </c>
      <c r="AF7" s="236" t="s">
        <v>717</v>
      </c>
      <c r="AG7" s="236" t="s">
        <v>334</v>
      </c>
      <c r="AH7" s="236" t="s">
        <v>1410</v>
      </c>
      <c r="AI7" s="236" t="s">
        <v>174</v>
      </c>
      <c r="AJ7" s="236" t="s">
        <v>174</v>
      </c>
      <c r="AK7" s="236" t="s">
        <v>174</v>
      </c>
      <c r="AL7" s="236" t="s">
        <v>338</v>
      </c>
    </row>
    <row r="8" spans="1:38" ht="29.25" customHeight="1">
      <c r="A8" s="21" t="s">
        <v>1419</v>
      </c>
      <c r="B8" s="415" t="s">
        <v>1420</v>
      </c>
      <c r="C8" s="390"/>
      <c r="D8" s="390"/>
      <c r="E8" s="390"/>
      <c r="F8" s="390"/>
      <c r="G8" s="390"/>
      <c r="H8" s="23"/>
      <c r="I8" s="23"/>
      <c r="J8" s="23"/>
      <c r="K8" s="23"/>
      <c r="L8" s="23"/>
      <c r="M8" s="23"/>
      <c r="N8" s="23"/>
      <c r="O8" s="23"/>
      <c r="P8" s="23"/>
      <c r="Q8" s="23"/>
      <c r="R8" s="23"/>
      <c r="S8" s="23"/>
      <c r="T8" s="23"/>
      <c r="U8" s="23"/>
      <c r="V8" s="23"/>
      <c r="W8" s="23"/>
      <c r="X8" s="23"/>
      <c r="Y8" s="23"/>
      <c r="Z8" s="23"/>
      <c r="AA8" s="236" t="s">
        <v>1421</v>
      </c>
      <c r="AB8" s="236" t="s">
        <v>2577</v>
      </c>
      <c r="AC8" s="156">
        <f>IF($D$11&lt;&gt;"",$D$11,"")</f>
        <v>3756</v>
      </c>
      <c r="AD8" s="236" t="s">
        <v>1408</v>
      </c>
      <c r="AE8" s="236" t="s">
        <v>1409</v>
      </c>
      <c r="AF8" s="236" t="s">
        <v>724</v>
      </c>
      <c r="AG8" s="236" t="s">
        <v>334</v>
      </c>
      <c r="AH8" s="236" t="s">
        <v>1410</v>
      </c>
      <c r="AI8" s="236" t="s">
        <v>174</v>
      </c>
      <c r="AJ8" s="236" t="s">
        <v>174</v>
      </c>
      <c r="AK8" s="236" t="s">
        <v>2577</v>
      </c>
      <c r="AL8" s="236" t="s">
        <v>338</v>
      </c>
    </row>
    <row r="9" spans="1:38" ht="20.25" customHeight="1">
      <c r="A9" s="21"/>
      <c r="B9" s="415"/>
      <c r="C9" s="390"/>
      <c r="D9" s="390"/>
      <c r="E9" s="390"/>
      <c r="F9" s="390"/>
      <c r="G9" s="390"/>
      <c r="H9" s="23"/>
      <c r="I9" s="23"/>
      <c r="J9" s="23"/>
      <c r="K9" s="23"/>
      <c r="L9" s="23"/>
      <c r="M9" s="23"/>
      <c r="N9" s="23"/>
      <c r="O9" s="23"/>
      <c r="P9" s="23"/>
      <c r="Q9" s="23"/>
      <c r="R9" s="23"/>
      <c r="S9" s="23"/>
      <c r="T9" s="23"/>
      <c r="U9" s="23"/>
      <c r="V9" s="23"/>
      <c r="W9" s="23"/>
      <c r="X9" s="23"/>
      <c r="Y9" s="23"/>
      <c r="Z9" s="23"/>
      <c r="AA9" s="236" t="s">
        <v>1422</v>
      </c>
      <c r="AB9" s="236" t="s">
        <v>2580</v>
      </c>
      <c r="AC9" s="156">
        <f>IF($D$12&lt;&gt;"",$D$12,"")</f>
        <v>3634</v>
      </c>
      <c r="AD9" s="236" t="s">
        <v>1408</v>
      </c>
      <c r="AE9" s="236" t="s">
        <v>1409</v>
      </c>
      <c r="AF9" s="236" t="s">
        <v>724</v>
      </c>
      <c r="AG9" s="236" t="s">
        <v>334</v>
      </c>
      <c r="AH9" s="236" t="s">
        <v>1410</v>
      </c>
      <c r="AI9" s="236" t="s">
        <v>174</v>
      </c>
      <c r="AJ9" s="236" t="s">
        <v>174</v>
      </c>
      <c r="AK9" s="236" t="s">
        <v>2580</v>
      </c>
      <c r="AL9" s="236" t="s">
        <v>338</v>
      </c>
    </row>
    <row r="10" spans="1:38" ht="12.75" customHeight="1">
      <c r="A10" s="21"/>
      <c r="B10" s="88" t="s">
        <v>1408</v>
      </c>
      <c r="C10" s="82" t="s">
        <v>1423</v>
      </c>
      <c r="D10" s="82" t="s">
        <v>1424</v>
      </c>
      <c r="E10" s="82" t="s">
        <v>1425</v>
      </c>
      <c r="F10" s="86"/>
      <c r="G10" s="23"/>
      <c r="H10" s="23"/>
      <c r="I10" s="23"/>
      <c r="J10" s="23"/>
      <c r="K10" s="23"/>
      <c r="L10" s="23"/>
      <c r="M10" s="23"/>
      <c r="N10" s="23"/>
      <c r="O10" s="23"/>
      <c r="P10" s="23"/>
      <c r="Q10" s="23"/>
      <c r="R10" s="23"/>
      <c r="S10" s="23"/>
      <c r="T10" s="23"/>
      <c r="U10" s="23"/>
      <c r="V10" s="23"/>
      <c r="W10" s="23"/>
      <c r="X10" s="23"/>
      <c r="Y10" s="23"/>
      <c r="Z10" s="23"/>
      <c r="AA10" s="236" t="s">
        <v>1426</v>
      </c>
      <c r="AB10" s="236" t="s">
        <v>409</v>
      </c>
      <c r="AC10" s="156">
        <f>IF($D$13&lt;&gt;"",$D$13,"")</f>
        <v>0</v>
      </c>
      <c r="AD10" s="236" t="s">
        <v>1408</v>
      </c>
      <c r="AE10" s="236" t="s">
        <v>1409</v>
      </c>
      <c r="AF10" s="236" t="s">
        <v>724</v>
      </c>
      <c r="AG10" s="236" t="s">
        <v>334</v>
      </c>
      <c r="AH10" s="236" t="s">
        <v>1410</v>
      </c>
      <c r="AI10" s="236" t="s">
        <v>174</v>
      </c>
      <c r="AJ10" s="236" t="s">
        <v>174</v>
      </c>
      <c r="AK10" s="236" t="s">
        <v>409</v>
      </c>
      <c r="AL10" s="236" t="s">
        <v>338</v>
      </c>
    </row>
    <row r="11" spans="1:38" ht="12.75" customHeight="1">
      <c r="A11" s="21"/>
      <c r="B11" s="89" t="s">
        <v>2577</v>
      </c>
      <c r="C11" s="90">
        <v>4291</v>
      </c>
      <c r="D11" s="90">
        <v>3756</v>
      </c>
      <c r="E11" s="90">
        <v>2262</v>
      </c>
      <c r="F11" s="91"/>
      <c r="G11" s="23"/>
      <c r="H11" s="23"/>
      <c r="I11" s="23"/>
      <c r="J11" s="23"/>
      <c r="K11" s="23"/>
      <c r="L11" s="23"/>
      <c r="M11" s="23"/>
      <c r="N11" s="23"/>
      <c r="O11" s="23"/>
      <c r="P11" s="23"/>
      <c r="Q11" s="23"/>
      <c r="R11" s="23"/>
      <c r="S11" s="23"/>
      <c r="T11" s="23"/>
      <c r="U11" s="23"/>
      <c r="V11" s="23"/>
      <c r="W11" s="23"/>
      <c r="X11" s="23"/>
      <c r="Y11" s="23"/>
      <c r="Z11" s="23"/>
      <c r="AA11" s="236" t="s">
        <v>1427</v>
      </c>
      <c r="AB11" s="236" t="s">
        <v>346</v>
      </c>
      <c r="AC11" s="156">
        <f>IF($D$14&lt;&gt;"",$D$14,"")</f>
        <v>7390</v>
      </c>
      <c r="AD11" s="236" t="s">
        <v>1408</v>
      </c>
      <c r="AE11" s="236" t="s">
        <v>1409</v>
      </c>
      <c r="AF11" s="236" t="s">
        <v>724</v>
      </c>
      <c r="AG11" s="236" t="s">
        <v>334</v>
      </c>
      <c r="AH11" s="236" t="s">
        <v>1410</v>
      </c>
      <c r="AI11" s="236" t="s">
        <v>174</v>
      </c>
      <c r="AJ11" s="236" t="s">
        <v>174</v>
      </c>
      <c r="AK11" s="236" t="s">
        <v>174</v>
      </c>
      <c r="AL11" s="236" t="s">
        <v>338</v>
      </c>
    </row>
    <row r="12" spans="1:38" ht="12.75" customHeight="1">
      <c r="A12" s="21"/>
      <c r="B12" s="89" t="s">
        <v>2580</v>
      </c>
      <c r="C12" s="90">
        <v>4067</v>
      </c>
      <c r="D12" s="90">
        <v>3634</v>
      </c>
      <c r="E12" s="90">
        <v>2153</v>
      </c>
      <c r="F12" s="91"/>
      <c r="G12" s="23"/>
      <c r="H12" s="23"/>
      <c r="I12" s="23"/>
      <c r="J12" s="23"/>
      <c r="K12" s="23"/>
      <c r="L12" s="23"/>
      <c r="M12" s="23"/>
      <c r="N12" s="23"/>
      <c r="O12" s="23"/>
      <c r="P12" s="23"/>
      <c r="Q12" s="23"/>
      <c r="R12" s="23"/>
      <c r="S12" s="23"/>
      <c r="T12" s="23"/>
      <c r="U12" s="23"/>
      <c r="V12" s="23"/>
      <c r="W12" s="23"/>
      <c r="X12" s="23"/>
      <c r="Y12" s="23"/>
      <c r="Z12" s="23"/>
      <c r="AA12" s="236" t="s">
        <v>1428</v>
      </c>
      <c r="AB12" s="236" t="s">
        <v>2577</v>
      </c>
      <c r="AC12" s="156">
        <f>IF($E$11&lt;&gt;"",$E$11,"")</f>
        <v>2262</v>
      </c>
      <c r="AD12" s="236" t="s">
        <v>1408</v>
      </c>
      <c r="AE12" s="236" t="s">
        <v>1409</v>
      </c>
      <c r="AF12" s="236" t="s">
        <v>730</v>
      </c>
      <c r="AG12" s="236" t="s">
        <v>334</v>
      </c>
      <c r="AH12" s="236" t="s">
        <v>1410</v>
      </c>
      <c r="AI12" s="236" t="s">
        <v>174</v>
      </c>
      <c r="AJ12" s="236" t="s">
        <v>174</v>
      </c>
      <c r="AK12" s="236" t="s">
        <v>2577</v>
      </c>
      <c r="AL12" s="236" t="s">
        <v>338</v>
      </c>
    </row>
    <row r="13" spans="1:38" ht="12.75" customHeight="1">
      <c r="A13" s="21"/>
      <c r="B13" s="89" t="s">
        <v>409</v>
      </c>
      <c r="C13" s="90">
        <v>0</v>
      </c>
      <c r="D13" s="90">
        <v>0</v>
      </c>
      <c r="E13" s="90">
        <v>0</v>
      </c>
      <c r="F13" s="91"/>
      <c r="G13" s="23"/>
      <c r="H13" s="23"/>
      <c r="I13" s="23"/>
      <c r="J13" s="23"/>
      <c r="K13" s="23"/>
      <c r="L13" s="23"/>
      <c r="M13" s="23"/>
      <c r="N13" s="23"/>
      <c r="O13" s="23"/>
      <c r="P13" s="23"/>
      <c r="Q13" s="23"/>
      <c r="R13" s="23"/>
      <c r="S13" s="23"/>
      <c r="T13" s="23"/>
      <c r="U13" s="23"/>
      <c r="V13" s="23"/>
      <c r="W13" s="23"/>
      <c r="X13" s="23"/>
      <c r="Y13" s="23"/>
      <c r="Z13" s="23"/>
      <c r="AA13" s="236" t="s">
        <v>1429</v>
      </c>
      <c r="AB13" s="236" t="s">
        <v>2580</v>
      </c>
      <c r="AC13" s="156">
        <f>IF($E$12&lt;&gt;"",$E$12,"")</f>
        <v>2153</v>
      </c>
      <c r="AD13" s="236" t="s">
        <v>1408</v>
      </c>
      <c r="AE13" s="236" t="s">
        <v>1409</v>
      </c>
      <c r="AF13" s="236" t="s">
        <v>730</v>
      </c>
      <c r="AG13" s="236" t="s">
        <v>334</v>
      </c>
      <c r="AH13" s="236" t="s">
        <v>1410</v>
      </c>
      <c r="AI13" s="236" t="s">
        <v>174</v>
      </c>
      <c r="AJ13" s="236" t="s">
        <v>174</v>
      </c>
      <c r="AK13" s="236" t="s">
        <v>2580</v>
      </c>
      <c r="AL13" s="236" t="s">
        <v>338</v>
      </c>
    </row>
    <row r="14" spans="1:38" ht="12.75" customHeight="1">
      <c r="A14" s="21"/>
      <c r="B14" s="92" t="s">
        <v>346</v>
      </c>
      <c r="C14" s="93">
        <f>SUM($C$11:$C$13)</f>
        <v>8358</v>
      </c>
      <c r="D14" s="93">
        <f>SUM(D11:D13)</f>
        <v>7390</v>
      </c>
      <c r="E14" s="93">
        <f>SUM($E$11:$E$13)</f>
        <v>4415</v>
      </c>
      <c r="F14" s="91"/>
      <c r="G14" s="23"/>
      <c r="H14" s="23"/>
      <c r="I14" s="23"/>
      <c r="J14" s="23"/>
      <c r="K14" s="23"/>
      <c r="L14" s="23"/>
      <c r="M14" s="23"/>
      <c r="N14" s="23"/>
      <c r="O14" s="23"/>
      <c r="P14" s="23"/>
      <c r="Q14" s="23"/>
      <c r="R14" s="23"/>
      <c r="S14" s="23"/>
      <c r="T14" s="23"/>
      <c r="U14" s="23"/>
      <c r="V14" s="23"/>
      <c r="W14" s="23"/>
      <c r="X14" s="23"/>
      <c r="Y14" s="23"/>
      <c r="Z14" s="23"/>
      <c r="AA14" s="236" t="s">
        <v>1430</v>
      </c>
      <c r="AB14" s="236" t="s">
        <v>409</v>
      </c>
      <c r="AC14" s="156">
        <f>IF($E$13&lt;&gt;"",$E$13,"")</f>
        <v>0</v>
      </c>
      <c r="AD14" s="236" t="s">
        <v>1408</v>
      </c>
      <c r="AE14" s="236" t="s">
        <v>1409</v>
      </c>
      <c r="AF14" s="236" t="s">
        <v>730</v>
      </c>
      <c r="AG14" s="236" t="s">
        <v>334</v>
      </c>
      <c r="AH14" s="236" t="s">
        <v>1410</v>
      </c>
      <c r="AI14" s="236" t="s">
        <v>174</v>
      </c>
      <c r="AJ14" s="236" t="s">
        <v>174</v>
      </c>
      <c r="AK14" s="236" t="s">
        <v>409</v>
      </c>
      <c r="AL14" s="236" t="s">
        <v>338</v>
      </c>
    </row>
    <row r="15" spans="1:38"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6" t="s">
        <v>1431</v>
      </c>
      <c r="AB15" s="236" t="s">
        <v>346</v>
      </c>
      <c r="AC15" s="156">
        <f>IF($E$14&lt;&gt;"",$E$14,"")</f>
        <v>4415</v>
      </c>
      <c r="AD15" s="236" t="s">
        <v>1408</v>
      </c>
      <c r="AE15" s="236" t="s">
        <v>1409</v>
      </c>
      <c r="AF15" s="236" t="s">
        <v>730</v>
      </c>
      <c r="AG15" s="236" t="s">
        <v>334</v>
      </c>
      <c r="AH15" s="236" t="s">
        <v>1410</v>
      </c>
      <c r="AI15" s="236" t="s">
        <v>174</v>
      </c>
      <c r="AJ15" s="236" t="s">
        <v>174</v>
      </c>
      <c r="AK15" s="236" t="s">
        <v>174</v>
      </c>
      <c r="AL15" s="236" t="s">
        <v>338</v>
      </c>
    </row>
    <row r="16" spans="1:38" ht="12.75" customHeight="1">
      <c r="A16" s="20"/>
      <c r="B16" s="164" t="s">
        <v>1432</v>
      </c>
      <c r="C16" s="38"/>
      <c r="D16" s="38"/>
      <c r="E16" s="23"/>
      <c r="F16" s="23"/>
      <c r="G16" s="23"/>
      <c r="H16" s="23"/>
      <c r="I16" s="23"/>
      <c r="J16" s="23"/>
      <c r="K16" s="23"/>
      <c r="L16" s="23"/>
      <c r="M16" s="23"/>
      <c r="N16" s="23"/>
      <c r="O16" s="23"/>
      <c r="P16" s="23"/>
      <c r="Q16" s="23"/>
      <c r="R16" s="23"/>
      <c r="S16" s="23"/>
      <c r="T16" s="23"/>
      <c r="U16" s="23"/>
      <c r="V16" s="23"/>
      <c r="W16" s="23"/>
      <c r="X16" s="23"/>
      <c r="Y16" s="23"/>
      <c r="Z16" s="23"/>
      <c r="AA16" s="236" t="s">
        <v>1435</v>
      </c>
      <c r="AB16" s="236" t="s">
        <v>1436</v>
      </c>
      <c r="AC16" s="156" t="str">
        <f>IF($A$19&lt;&gt;"",$A$19,"")</f>
        <v>X</v>
      </c>
      <c r="AD16" s="236" t="s">
        <v>1408</v>
      </c>
      <c r="AE16" s="236" t="s">
        <v>1437</v>
      </c>
      <c r="AF16" s="236" t="s">
        <v>1436</v>
      </c>
      <c r="AG16" s="236" t="s">
        <v>334</v>
      </c>
      <c r="AH16" s="236" t="s">
        <v>1410</v>
      </c>
      <c r="AI16" s="236" t="s">
        <v>174</v>
      </c>
      <c r="AJ16" s="236" t="s">
        <v>174</v>
      </c>
      <c r="AK16" s="236" t="s">
        <v>174</v>
      </c>
      <c r="AL16" s="236" t="s">
        <v>283</v>
      </c>
    </row>
    <row r="17" spans="1:38" ht="12.75">
      <c r="A17" s="21" t="s">
        <v>1433</v>
      </c>
      <c r="B17" s="379" t="s">
        <v>1434</v>
      </c>
      <c r="C17" s="390"/>
      <c r="D17" s="390"/>
      <c r="E17" s="23"/>
      <c r="F17" s="23"/>
      <c r="G17" s="23"/>
      <c r="H17" s="23"/>
      <c r="I17" s="23"/>
      <c r="J17" s="23"/>
      <c r="K17" s="23"/>
      <c r="L17" s="23"/>
      <c r="M17" s="23"/>
      <c r="N17" s="23"/>
      <c r="O17" s="23"/>
      <c r="P17" s="23"/>
      <c r="Q17" s="23"/>
      <c r="R17" s="23"/>
      <c r="S17" s="23"/>
      <c r="T17" s="23"/>
      <c r="U17" s="23"/>
      <c r="V17" s="23"/>
      <c r="W17" s="23"/>
      <c r="X17" s="23"/>
      <c r="Y17" s="23"/>
      <c r="Z17" s="23"/>
      <c r="AA17" s="236" t="s">
        <v>1438</v>
      </c>
      <c r="AB17" s="236" t="s">
        <v>1439</v>
      </c>
      <c r="AC17" s="156" t="str">
        <f>IF($A$20&lt;&gt;"",$A$20,"")</f>
        <v/>
      </c>
      <c r="AD17" s="236" t="s">
        <v>1408</v>
      </c>
      <c r="AE17" s="236" t="s">
        <v>1437</v>
      </c>
      <c r="AF17" s="236" t="s">
        <v>1439</v>
      </c>
      <c r="AG17" s="236" t="s">
        <v>334</v>
      </c>
      <c r="AH17" s="236" t="s">
        <v>1410</v>
      </c>
      <c r="AI17" s="236" t="s">
        <v>174</v>
      </c>
      <c r="AJ17" s="236" t="s">
        <v>174</v>
      </c>
      <c r="AK17" s="236" t="s">
        <v>174</v>
      </c>
      <c r="AL17" s="236" t="s">
        <v>283</v>
      </c>
    </row>
    <row r="18" spans="1:38" ht="12.75" customHeight="1">
      <c r="B18" s="38"/>
      <c r="C18" s="38"/>
      <c r="D18" s="38"/>
      <c r="E18" s="23"/>
      <c r="F18" s="23"/>
      <c r="G18" s="23"/>
      <c r="H18" s="23"/>
      <c r="I18" s="23"/>
      <c r="J18" s="23"/>
      <c r="K18" s="23"/>
      <c r="L18" s="23"/>
      <c r="M18" s="23"/>
      <c r="N18" s="23"/>
      <c r="O18" s="23"/>
      <c r="P18" s="23"/>
      <c r="Q18" s="23"/>
      <c r="R18" s="23"/>
      <c r="S18" s="23"/>
      <c r="T18" s="23"/>
      <c r="U18" s="23"/>
      <c r="V18" s="23"/>
      <c r="W18" s="23"/>
      <c r="X18" s="23"/>
      <c r="Y18" s="23"/>
      <c r="Z18" s="23"/>
      <c r="AA18" s="236" t="s">
        <v>1440</v>
      </c>
      <c r="AB18" s="236" t="s">
        <v>1441</v>
      </c>
      <c r="AC18" s="156" t="str">
        <f>IF($A$21&lt;&gt;"",$A$21,"")</f>
        <v>X</v>
      </c>
      <c r="AD18" s="236" t="s">
        <v>1408</v>
      </c>
      <c r="AE18" s="236" t="s">
        <v>1437</v>
      </c>
      <c r="AF18" s="236" t="s">
        <v>1441</v>
      </c>
      <c r="AG18" s="236" t="s">
        <v>334</v>
      </c>
      <c r="AH18" s="236" t="s">
        <v>1410</v>
      </c>
      <c r="AI18" s="236" t="s">
        <v>174</v>
      </c>
      <c r="AJ18" s="236" t="s">
        <v>174</v>
      </c>
      <c r="AK18" s="236" t="s">
        <v>174</v>
      </c>
      <c r="AL18" s="236" t="s">
        <v>283</v>
      </c>
    </row>
    <row r="19" spans="1:38" ht="12.75" customHeight="1">
      <c r="A19" s="306" t="s">
        <v>2689</v>
      </c>
      <c r="B19" s="38" t="s">
        <v>1436</v>
      </c>
      <c r="C19" s="94"/>
      <c r="D19" s="23"/>
      <c r="E19" s="23"/>
      <c r="F19" s="23"/>
      <c r="G19" s="23"/>
      <c r="H19" s="23"/>
      <c r="I19" s="23"/>
      <c r="J19" s="23"/>
      <c r="K19" s="23"/>
      <c r="L19" s="23"/>
      <c r="M19" s="23"/>
      <c r="N19" s="23"/>
      <c r="O19" s="23"/>
      <c r="P19" s="23"/>
      <c r="Q19" s="23"/>
      <c r="R19" s="23"/>
      <c r="S19" s="23"/>
      <c r="T19" s="23"/>
      <c r="U19" s="23"/>
      <c r="V19" s="23"/>
      <c r="W19" s="23"/>
      <c r="X19" s="23"/>
      <c r="Y19" s="23"/>
      <c r="Z19" s="23"/>
      <c r="AA19" s="236" t="s">
        <v>1442</v>
      </c>
      <c r="AB19" s="236" t="s">
        <v>1443</v>
      </c>
      <c r="AC19" s="156" t="str">
        <f>IF($A$22&lt;&gt;"",$A$22,"")</f>
        <v>X</v>
      </c>
      <c r="AD19" s="236" t="s">
        <v>1408</v>
      </c>
      <c r="AE19" s="236" t="s">
        <v>1437</v>
      </c>
      <c r="AF19" s="236" t="s">
        <v>1443</v>
      </c>
      <c r="AG19" s="236" t="s">
        <v>334</v>
      </c>
      <c r="AH19" s="236" t="s">
        <v>1410</v>
      </c>
      <c r="AI19" s="236" t="s">
        <v>174</v>
      </c>
      <c r="AJ19" s="236" t="s">
        <v>174</v>
      </c>
      <c r="AK19" s="236" t="s">
        <v>174</v>
      </c>
      <c r="AL19" s="236" t="s">
        <v>283</v>
      </c>
    </row>
    <row r="20" spans="1:38" ht="12.75" customHeight="1">
      <c r="A20" s="306"/>
      <c r="B20" s="38" t="s">
        <v>1439</v>
      </c>
      <c r="C20" s="94"/>
      <c r="D20" s="23"/>
      <c r="E20" s="23"/>
      <c r="F20" s="23"/>
      <c r="G20" s="23"/>
      <c r="H20" s="23"/>
      <c r="I20" s="23"/>
      <c r="J20" s="23"/>
      <c r="K20" s="23"/>
      <c r="L20" s="23"/>
      <c r="M20" s="23"/>
      <c r="N20" s="23"/>
      <c r="O20" s="23"/>
      <c r="P20" s="23"/>
      <c r="Q20" s="23"/>
      <c r="R20" s="23"/>
      <c r="S20" s="23"/>
      <c r="T20" s="23"/>
      <c r="U20" s="23"/>
      <c r="V20" s="23"/>
      <c r="W20" s="23"/>
      <c r="X20" s="23"/>
      <c r="Y20" s="23"/>
      <c r="Z20" s="23"/>
      <c r="AA20" s="236" t="s">
        <v>1444</v>
      </c>
      <c r="AB20" s="236" t="s">
        <v>1445</v>
      </c>
      <c r="AC20" s="156" t="str">
        <f>IF($E$24&lt;&gt;"",$E$24,"")</f>
        <v xml:space="preserve">Yes  </v>
      </c>
      <c r="AD20" s="236" t="s">
        <v>1408</v>
      </c>
      <c r="AE20" s="236" t="s">
        <v>1437</v>
      </c>
      <c r="AF20" s="236" t="s">
        <v>1446</v>
      </c>
      <c r="AG20" s="236" t="s">
        <v>334</v>
      </c>
      <c r="AH20" s="236" t="s">
        <v>1410</v>
      </c>
      <c r="AI20" s="236" t="s">
        <v>174</v>
      </c>
      <c r="AJ20" s="236" t="s">
        <v>174</v>
      </c>
      <c r="AK20" s="236" t="s">
        <v>174</v>
      </c>
      <c r="AL20" s="236" t="s">
        <v>204</v>
      </c>
    </row>
    <row r="21" spans="1:38" ht="12.75" customHeight="1">
      <c r="A21" s="306" t="s">
        <v>2689</v>
      </c>
      <c r="B21" s="38" t="s">
        <v>1441</v>
      </c>
      <c r="C21" s="94"/>
      <c r="D21" s="23"/>
      <c r="E21" s="23"/>
      <c r="F21" s="23"/>
      <c r="G21" s="23"/>
      <c r="H21" s="23"/>
      <c r="I21" s="23"/>
      <c r="J21" s="23"/>
      <c r="K21" s="23"/>
      <c r="L21" s="23"/>
      <c r="M21" s="23"/>
      <c r="N21" s="23"/>
      <c r="O21" s="23"/>
      <c r="P21" s="23"/>
      <c r="Q21" s="23"/>
      <c r="R21" s="23"/>
      <c r="S21" s="23"/>
      <c r="T21" s="23"/>
      <c r="U21" s="23"/>
      <c r="V21" s="23"/>
      <c r="W21" s="23"/>
      <c r="X21" s="23"/>
      <c r="Y21" s="23"/>
      <c r="Z21" s="23"/>
      <c r="AA21" s="236" t="s">
        <v>1447</v>
      </c>
      <c r="AB21" s="236" t="s">
        <v>338</v>
      </c>
      <c r="AC21" s="156">
        <f>IF($E$26&lt;&gt;"",$E$26,"")</f>
        <v>15</v>
      </c>
      <c r="AD21" s="236" t="s">
        <v>1408</v>
      </c>
      <c r="AE21" s="236" t="s">
        <v>1448</v>
      </c>
      <c r="AF21" s="236" t="s">
        <v>1446</v>
      </c>
      <c r="AG21" s="236" t="s">
        <v>334</v>
      </c>
      <c r="AH21" s="236" t="s">
        <v>1410</v>
      </c>
      <c r="AI21" s="236" t="s">
        <v>174</v>
      </c>
      <c r="AJ21" s="236" t="s">
        <v>174</v>
      </c>
      <c r="AK21" s="236" t="s">
        <v>174</v>
      </c>
      <c r="AL21" s="236" t="s">
        <v>338</v>
      </c>
    </row>
    <row r="22" spans="1:38" ht="12.75" customHeight="1">
      <c r="A22" s="306" t="s">
        <v>2689</v>
      </c>
      <c r="B22" s="38" t="s">
        <v>1443</v>
      </c>
      <c r="C22" s="94"/>
      <c r="D22" s="23"/>
      <c r="E22" s="23"/>
      <c r="F22" s="23"/>
      <c r="G22" s="23"/>
      <c r="H22" s="23"/>
      <c r="I22" s="23"/>
      <c r="J22" s="23"/>
      <c r="K22" s="23"/>
      <c r="L22" s="23"/>
      <c r="M22" s="23"/>
      <c r="N22" s="23"/>
      <c r="O22" s="23"/>
      <c r="P22" s="23"/>
      <c r="Q22" s="23"/>
      <c r="R22" s="23"/>
      <c r="S22" s="23"/>
      <c r="T22" s="23"/>
      <c r="U22" s="23"/>
      <c r="V22" s="23"/>
      <c r="W22" s="23"/>
      <c r="X22" s="23"/>
      <c r="Y22" s="23"/>
      <c r="Z22" s="23"/>
      <c r="AA22" s="236" t="s">
        <v>1450</v>
      </c>
      <c r="AB22" s="236" t="s">
        <v>1451</v>
      </c>
      <c r="AC22" s="156" t="str">
        <f>IF($F$26&lt;&gt;"",$F$26,"")</f>
        <v>Units</v>
      </c>
      <c r="AD22" s="236" t="s">
        <v>1408</v>
      </c>
      <c r="AE22" s="236" t="s">
        <v>1448</v>
      </c>
      <c r="AF22" s="236" t="s">
        <v>1446</v>
      </c>
      <c r="AG22" s="236" t="s">
        <v>334</v>
      </c>
      <c r="AH22" s="236" t="s">
        <v>1410</v>
      </c>
      <c r="AI22" s="236" t="s">
        <v>174</v>
      </c>
      <c r="AJ22" s="236" t="s">
        <v>174</v>
      </c>
      <c r="AK22" s="236" t="s">
        <v>174</v>
      </c>
      <c r="AL22" s="236" t="s">
        <v>1451</v>
      </c>
    </row>
    <row r="23" spans="1:38" ht="12.75" customHeight="1">
      <c r="B23" s="408"/>
      <c r="C23" s="390"/>
      <c r="D23" s="390"/>
      <c r="E23" s="86" t="s">
        <v>215</v>
      </c>
      <c r="F23" s="160"/>
      <c r="G23" s="59"/>
      <c r="H23" s="23"/>
      <c r="I23" s="23"/>
      <c r="J23" s="23"/>
      <c r="K23" s="23"/>
      <c r="L23" s="23"/>
      <c r="M23" s="23"/>
      <c r="N23" s="23"/>
      <c r="O23" s="23"/>
      <c r="P23" s="23"/>
      <c r="Q23" s="23"/>
      <c r="R23" s="23"/>
      <c r="S23" s="23"/>
      <c r="T23" s="23"/>
      <c r="U23" s="23"/>
      <c r="V23" s="23"/>
      <c r="W23" s="23"/>
      <c r="X23" s="23"/>
      <c r="Y23" s="23"/>
      <c r="Z23" s="23"/>
      <c r="AA23" s="236" t="s">
        <v>1452</v>
      </c>
      <c r="AB23" s="236" t="s">
        <v>1453</v>
      </c>
      <c r="AC23" s="156" t="str">
        <f>IF($C$31&lt;&gt;"",$C$30,IF($D$31&lt;&gt;"",$D$30,IF($E$31&lt;&gt;"",$E$30,IF($F$31&lt;&gt;"",$F$30,IF($G$31&lt;&gt;"",$G$30,"")))))</f>
        <v>Required of All</v>
      </c>
      <c r="AD23" s="236" t="s">
        <v>1408</v>
      </c>
      <c r="AE23" s="236" t="s">
        <v>1437</v>
      </c>
      <c r="AF23" s="236" t="s">
        <v>1454</v>
      </c>
      <c r="AG23" s="236" t="s">
        <v>334</v>
      </c>
      <c r="AH23" s="236" t="s">
        <v>1410</v>
      </c>
      <c r="AI23" s="236" t="s">
        <v>174</v>
      </c>
      <c r="AJ23" s="236" t="s">
        <v>174</v>
      </c>
      <c r="AK23" s="236" t="s">
        <v>174</v>
      </c>
      <c r="AL23" s="236" t="s">
        <v>175</v>
      </c>
    </row>
    <row r="24" spans="1:38" ht="42.6" customHeight="1">
      <c r="A24" s="21"/>
      <c r="B24" s="380" t="s">
        <v>1445</v>
      </c>
      <c r="C24" s="390"/>
      <c r="D24" s="410"/>
      <c r="E24" s="56" t="s">
        <v>2705</v>
      </c>
      <c r="F24" s="160"/>
      <c r="G24" s="59"/>
      <c r="H24" s="23"/>
      <c r="I24" s="23"/>
      <c r="J24" s="23"/>
      <c r="K24" s="23"/>
      <c r="L24" s="23"/>
      <c r="M24" s="23"/>
      <c r="N24" s="23"/>
      <c r="O24" s="23"/>
      <c r="P24" s="23"/>
      <c r="Q24" s="23"/>
      <c r="R24" s="23"/>
      <c r="S24" s="23"/>
      <c r="T24" s="23"/>
      <c r="U24" s="23"/>
      <c r="V24" s="23"/>
      <c r="W24" s="23"/>
      <c r="X24" s="23"/>
      <c r="Y24" s="23"/>
      <c r="Z24" s="23"/>
      <c r="AA24" s="236" t="s">
        <v>1456</v>
      </c>
      <c r="AB24" s="236" t="s">
        <v>1457</v>
      </c>
      <c r="AC24" s="156" t="str">
        <f>IF($C$32&lt;&gt;"",$C$30,IF($D$32&lt;&gt;"",$D$30,IF($E$32&lt;&gt;"",$E$30,IF($F$32&lt;&gt;"",$F$30,IF($G$32&lt;&gt;"",$G$30,"")))))</f>
        <v>Required of All</v>
      </c>
      <c r="AD24" s="236" t="s">
        <v>1408</v>
      </c>
      <c r="AE24" s="236" t="s">
        <v>1437</v>
      </c>
      <c r="AF24" s="236" t="s">
        <v>1454</v>
      </c>
      <c r="AG24" s="236" t="s">
        <v>334</v>
      </c>
      <c r="AH24" s="236" t="s">
        <v>1410</v>
      </c>
      <c r="AI24" s="236" t="s">
        <v>174</v>
      </c>
      <c r="AJ24" s="236" t="s">
        <v>174</v>
      </c>
      <c r="AK24" s="236" t="s">
        <v>174</v>
      </c>
      <c r="AL24" s="236" t="s">
        <v>175</v>
      </c>
    </row>
    <row r="25" spans="1:38" ht="40.5" customHeight="1">
      <c r="B25" s="39"/>
      <c r="D25" s="36"/>
      <c r="E25" s="259" t="s">
        <v>338</v>
      </c>
      <c r="F25" s="260" t="s">
        <v>1451</v>
      </c>
      <c r="G25" s="59"/>
      <c r="H25" s="23"/>
      <c r="I25" s="23"/>
      <c r="J25" s="23"/>
      <c r="K25" s="23"/>
      <c r="L25" s="23"/>
      <c r="M25" s="23"/>
      <c r="N25" s="23"/>
      <c r="O25" s="23"/>
      <c r="P25" s="23"/>
      <c r="Q25" s="23"/>
      <c r="R25" s="23"/>
      <c r="S25" s="23"/>
      <c r="T25" s="23"/>
      <c r="U25" s="23"/>
      <c r="V25" s="23"/>
      <c r="W25" s="23"/>
      <c r="X25" s="23"/>
      <c r="Y25" s="23"/>
      <c r="Z25" s="23"/>
      <c r="AA25" s="236" t="s">
        <v>1458</v>
      </c>
      <c r="AB25" s="236" t="s">
        <v>1459</v>
      </c>
      <c r="AC25" s="156" t="str">
        <f>IF($C$33&lt;&gt;"",$C$30,IF($D$33&lt;&gt;"",$D$30,IF($E$33&lt;&gt;"",$E$30,IF($F$33&lt;&gt;"",$F$30,IF($G$33&lt;&gt;"",$G$30,"")))))</f>
        <v>Not Required</v>
      </c>
      <c r="AD25" s="236" t="s">
        <v>1408</v>
      </c>
      <c r="AE25" s="236" t="s">
        <v>1437</v>
      </c>
      <c r="AF25" s="236" t="s">
        <v>1454</v>
      </c>
      <c r="AG25" s="236" t="s">
        <v>334</v>
      </c>
      <c r="AH25" s="236" t="s">
        <v>1410</v>
      </c>
      <c r="AI25" s="236" t="s">
        <v>174</v>
      </c>
      <c r="AJ25" s="236" t="s">
        <v>174</v>
      </c>
      <c r="AK25" s="236" t="s">
        <v>174</v>
      </c>
      <c r="AL25" s="236" t="s">
        <v>175</v>
      </c>
    </row>
    <row r="26" spans="1:38" ht="40.5" customHeight="1">
      <c r="A26" s="71" t="s">
        <v>1449</v>
      </c>
      <c r="B26" s="380" t="s">
        <v>1455</v>
      </c>
      <c r="C26" s="390"/>
      <c r="D26" s="390"/>
      <c r="E26" s="66">
        <v>15</v>
      </c>
      <c r="F26" s="66" t="s">
        <v>2708</v>
      </c>
      <c r="G26" s="59"/>
      <c r="H26" s="23"/>
      <c r="I26" s="23"/>
      <c r="J26" s="23"/>
      <c r="K26" s="23"/>
      <c r="L26" s="23"/>
      <c r="M26" s="23"/>
      <c r="N26" s="23"/>
      <c r="O26" s="23"/>
      <c r="P26" s="23"/>
      <c r="Q26" s="23"/>
      <c r="R26" s="23"/>
      <c r="S26" s="23"/>
      <c r="T26" s="23"/>
      <c r="U26" s="23"/>
      <c r="V26" s="23"/>
      <c r="W26" s="23"/>
      <c r="X26" s="23"/>
      <c r="Y26" s="23"/>
      <c r="Z26" s="23"/>
      <c r="AA26" s="236" t="s">
        <v>1462</v>
      </c>
      <c r="AB26" s="236" t="s">
        <v>868</v>
      </c>
      <c r="AC26" s="156" t="str">
        <f>IF($C$34&lt;&gt;"",$C$30,IF($D$34&lt;&gt;"",$D$30,IF($E$34&lt;&gt;"",$E$30,IF($F$34&lt;&gt;"",$F$30,IF($G$34&lt;&gt;"",$G$30,"")))))</f>
        <v>Not Required</v>
      </c>
      <c r="AD26" s="236" t="s">
        <v>1408</v>
      </c>
      <c r="AE26" s="236" t="s">
        <v>1437</v>
      </c>
      <c r="AF26" s="236" t="s">
        <v>1454</v>
      </c>
      <c r="AG26" s="236" t="s">
        <v>334</v>
      </c>
      <c r="AH26" s="236" t="s">
        <v>1410</v>
      </c>
      <c r="AI26" s="236" t="s">
        <v>174</v>
      </c>
      <c r="AJ26" s="236" t="s">
        <v>174</v>
      </c>
      <c r="AK26" s="236" t="s">
        <v>174</v>
      </c>
      <c r="AL26" s="236" t="s">
        <v>175</v>
      </c>
    </row>
    <row r="27" spans="1:38"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6" t="s">
        <v>1463</v>
      </c>
      <c r="AB27" s="236" t="s">
        <v>860</v>
      </c>
      <c r="AC27" s="156" t="str">
        <f>IF($C$35&lt;&gt;"",$C$30,IF($D$35&lt;&gt;"",$D$30,IF($E$35&lt;&gt;"",$E$30,IF($F$35&lt;&gt;"",$F$30,IF($G$35&lt;&gt;"",$G$30,"")))))</f>
        <v>Not Required</v>
      </c>
      <c r="AD27" s="236" t="s">
        <v>1408</v>
      </c>
      <c r="AE27" s="236" t="s">
        <v>1437</v>
      </c>
      <c r="AF27" s="236" t="s">
        <v>1454</v>
      </c>
      <c r="AG27" s="236" t="s">
        <v>334</v>
      </c>
      <c r="AH27" s="236" t="s">
        <v>1410</v>
      </c>
      <c r="AI27" s="236" t="s">
        <v>174</v>
      </c>
      <c r="AJ27" s="236" t="s">
        <v>174</v>
      </c>
      <c r="AK27" s="236" t="s">
        <v>174</v>
      </c>
      <c r="AL27" s="236" t="s">
        <v>175</v>
      </c>
    </row>
    <row r="28" spans="1:38" ht="12.75" customHeight="1">
      <c r="A28" s="21" t="s">
        <v>1460</v>
      </c>
      <c r="B28" s="379" t="s">
        <v>1461</v>
      </c>
      <c r="C28" s="390"/>
      <c r="D28" s="390"/>
      <c r="E28" s="390"/>
      <c r="F28" s="23"/>
      <c r="G28" s="23"/>
      <c r="H28" s="23"/>
      <c r="I28" s="23"/>
      <c r="J28" s="23"/>
      <c r="K28" s="23"/>
      <c r="L28" s="23"/>
      <c r="M28" s="23"/>
      <c r="N28" s="23"/>
      <c r="O28" s="23"/>
      <c r="P28" s="23"/>
      <c r="Q28" s="23"/>
      <c r="R28" s="23"/>
      <c r="S28" s="23"/>
      <c r="T28" s="23"/>
      <c r="U28" s="23"/>
      <c r="V28" s="23"/>
      <c r="W28" s="23"/>
      <c r="X28" s="23"/>
      <c r="Y28" s="23"/>
      <c r="Z28" s="23"/>
      <c r="AA28" s="236" t="s">
        <v>1469</v>
      </c>
      <c r="AB28" s="236" t="s">
        <v>1470</v>
      </c>
      <c r="AC28" s="156" t="str">
        <f>IF($C$36&lt;&gt;"",$C$30,IF($D$36&lt;&gt;"",$D$30,IF($E$36&lt;&gt;"",$E$30,IF($F$36&lt;&gt;"",$F$30,IF($G$36&lt;&gt;"",$G$30,"")))))</f>
        <v>Not Required</v>
      </c>
      <c r="AD28" s="236" t="s">
        <v>1408</v>
      </c>
      <c r="AE28" s="236" t="s">
        <v>1437</v>
      </c>
      <c r="AF28" s="236" t="s">
        <v>1454</v>
      </c>
      <c r="AG28" s="236" t="s">
        <v>334</v>
      </c>
      <c r="AH28" s="236" t="s">
        <v>1410</v>
      </c>
      <c r="AI28" s="236" t="s">
        <v>174</v>
      </c>
      <c r="AJ28" s="236" t="s">
        <v>174</v>
      </c>
      <c r="AK28" s="236" t="s">
        <v>174</v>
      </c>
      <c r="AL28" s="236" t="s">
        <v>175</v>
      </c>
    </row>
    <row r="29" spans="1:38" ht="12.75" customHeight="1">
      <c r="B29" s="162"/>
      <c r="C29" s="162"/>
      <c r="D29" s="162"/>
      <c r="E29" s="162"/>
      <c r="F29" s="163"/>
      <c r="G29" s="23"/>
      <c r="H29" s="23"/>
      <c r="I29" s="23"/>
      <c r="J29" s="23"/>
      <c r="K29" s="23"/>
      <c r="L29" s="23"/>
      <c r="M29" s="23"/>
      <c r="N29" s="23"/>
      <c r="O29" s="23"/>
      <c r="P29" s="23"/>
      <c r="Q29" s="23"/>
      <c r="R29" s="23"/>
      <c r="S29" s="23"/>
      <c r="T29" s="23"/>
      <c r="U29" s="23"/>
      <c r="V29" s="23"/>
      <c r="W29" s="23"/>
      <c r="X29" s="23"/>
      <c r="Y29" s="23"/>
      <c r="Z29" s="23"/>
      <c r="AA29" s="236" t="s">
        <v>1471</v>
      </c>
      <c r="AB29" s="236" t="s">
        <v>1472</v>
      </c>
      <c r="AC29" s="156" t="str">
        <f>IF($E$38&lt;&gt;"",$E$38,"")</f>
        <v/>
      </c>
      <c r="AD29" s="236" t="s">
        <v>1408</v>
      </c>
      <c r="AE29" s="236" t="s">
        <v>1437</v>
      </c>
      <c r="AF29" s="236" t="s">
        <v>1454</v>
      </c>
      <c r="AG29" s="236" t="s">
        <v>334</v>
      </c>
      <c r="AH29" s="236" t="s">
        <v>1410</v>
      </c>
      <c r="AI29" s="236" t="s">
        <v>174</v>
      </c>
      <c r="AJ29" s="236" t="s">
        <v>174</v>
      </c>
      <c r="AK29" s="236" t="s">
        <v>174</v>
      </c>
      <c r="AL29" s="236" t="s">
        <v>1473</v>
      </c>
    </row>
    <row r="30" spans="1:38" ht="18">
      <c r="A30" s="21"/>
      <c r="B30" s="95" t="s">
        <v>1454</v>
      </c>
      <c r="C30" s="95" t="s">
        <v>1464</v>
      </c>
      <c r="D30" s="95" t="s">
        <v>1465</v>
      </c>
      <c r="E30" s="95" t="s">
        <v>1466</v>
      </c>
      <c r="F30" s="95" t="s">
        <v>1467</v>
      </c>
      <c r="G30" s="95" t="s">
        <v>1468</v>
      </c>
      <c r="H30" s="23"/>
      <c r="I30" s="23"/>
      <c r="J30" s="23"/>
      <c r="K30" s="23"/>
      <c r="L30" s="23"/>
      <c r="M30" s="23"/>
      <c r="N30" s="23"/>
      <c r="O30" s="23"/>
      <c r="P30" s="23"/>
      <c r="Q30" s="23"/>
      <c r="R30" s="23"/>
      <c r="S30" s="23"/>
      <c r="T30" s="23"/>
      <c r="U30" s="23"/>
      <c r="V30" s="23"/>
      <c r="W30" s="23"/>
      <c r="X30" s="23"/>
      <c r="Y30" s="23"/>
      <c r="Z30" s="23"/>
      <c r="AA30" s="236" t="s">
        <v>1474</v>
      </c>
      <c r="AB30" s="236" t="s">
        <v>1475</v>
      </c>
      <c r="AC30" s="156">
        <f>IF($E$40&lt;&gt;"",$E$40,"")</f>
        <v>2.5</v>
      </c>
      <c r="AD30" s="236" t="s">
        <v>1408</v>
      </c>
      <c r="AE30" s="236" t="s">
        <v>1437</v>
      </c>
      <c r="AF30" s="236" t="s">
        <v>1454</v>
      </c>
      <c r="AG30" s="236" t="s">
        <v>334</v>
      </c>
      <c r="AH30" s="236" t="s">
        <v>1410</v>
      </c>
      <c r="AI30" s="236" t="s">
        <v>174</v>
      </c>
      <c r="AJ30" s="236" t="s">
        <v>174</v>
      </c>
      <c r="AK30" s="236" t="s">
        <v>174</v>
      </c>
      <c r="AL30" s="236" t="s">
        <v>1473</v>
      </c>
    </row>
    <row r="31" spans="1:38" ht="12.75">
      <c r="A31" s="21"/>
      <c r="B31" s="30" t="s">
        <v>1453</v>
      </c>
      <c r="C31" s="56" t="s">
        <v>2689</v>
      </c>
      <c r="D31" s="56"/>
      <c r="E31" s="56"/>
      <c r="F31" s="56"/>
      <c r="G31" s="56"/>
      <c r="H31" s="23"/>
      <c r="I31" s="23"/>
      <c r="J31" s="23"/>
      <c r="K31" s="23"/>
      <c r="L31" s="23"/>
      <c r="M31" s="23"/>
      <c r="N31" s="23"/>
      <c r="O31" s="23"/>
      <c r="P31" s="23"/>
      <c r="Q31" s="23"/>
      <c r="R31" s="23"/>
      <c r="S31" s="23"/>
      <c r="T31" s="23"/>
      <c r="U31" s="23"/>
      <c r="V31" s="23"/>
      <c r="W31" s="23"/>
      <c r="X31" s="23"/>
      <c r="Y31" s="23"/>
      <c r="Z31" s="23"/>
      <c r="AA31" s="236" t="s">
        <v>1476</v>
      </c>
      <c r="AB31" s="236" t="s">
        <v>1477</v>
      </c>
      <c r="AC31" s="156" t="str">
        <f>IF($B$43&lt;&gt;"",$B$43,"")</f>
        <v/>
      </c>
      <c r="AD31" s="236" t="s">
        <v>1408</v>
      </c>
      <c r="AE31" s="236" t="s">
        <v>1437</v>
      </c>
      <c r="AF31" s="236" t="s">
        <v>1454</v>
      </c>
      <c r="AG31" s="236" t="s">
        <v>334</v>
      </c>
      <c r="AH31" s="236" t="s">
        <v>1410</v>
      </c>
      <c r="AI31" s="236" t="s">
        <v>174</v>
      </c>
      <c r="AJ31" s="236" t="s">
        <v>174</v>
      </c>
      <c r="AK31" s="236" t="s">
        <v>174</v>
      </c>
      <c r="AL31" s="236" t="s">
        <v>175</v>
      </c>
    </row>
    <row r="32" spans="1:38" ht="12.75" customHeight="1">
      <c r="A32" s="21"/>
      <c r="B32" s="30" t="s">
        <v>1457</v>
      </c>
      <c r="C32" s="56" t="s">
        <v>2689</v>
      </c>
      <c r="D32" s="56"/>
      <c r="E32" s="56"/>
      <c r="F32" s="56"/>
      <c r="G32" s="56"/>
      <c r="H32" s="23"/>
      <c r="I32" s="23"/>
      <c r="J32" s="23"/>
      <c r="K32" s="23"/>
      <c r="L32" s="23"/>
      <c r="M32" s="23"/>
      <c r="N32" s="23"/>
      <c r="O32" s="23"/>
      <c r="P32" s="23"/>
      <c r="Q32" s="23"/>
      <c r="R32" s="23"/>
      <c r="S32" s="23"/>
      <c r="T32" s="23"/>
      <c r="U32" s="23"/>
      <c r="V32" s="23"/>
      <c r="W32" s="23"/>
      <c r="X32" s="23"/>
      <c r="Y32" s="23"/>
      <c r="Z32" s="23"/>
      <c r="AA32" s="236" t="s">
        <v>1478</v>
      </c>
      <c r="AB32" s="236" t="s">
        <v>1479</v>
      </c>
      <c r="AC32" s="236" t="str">
        <f>IF($C$47&lt;&gt;"",MONTH($C$47),"")</f>
        <v/>
      </c>
      <c r="AD32" s="236" t="s">
        <v>1408</v>
      </c>
      <c r="AE32" s="236" t="s">
        <v>1437</v>
      </c>
      <c r="AF32" s="236" t="s">
        <v>1480</v>
      </c>
      <c r="AG32" s="236" t="s">
        <v>334</v>
      </c>
      <c r="AH32" s="236" t="s">
        <v>1410</v>
      </c>
      <c r="AI32" s="236" t="s">
        <v>174</v>
      </c>
      <c r="AJ32" s="236" t="s">
        <v>174</v>
      </c>
      <c r="AK32" s="236" t="s">
        <v>174</v>
      </c>
      <c r="AL32" s="236" t="s">
        <v>917</v>
      </c>
    </row>
    <row r="33" spans="1:38" ht="12.75" customHeight="1">
      <c r="A33" s="21"/>
      <c r="B33" s="30" t="s">
        <v>1459</v>
      </c>
      <c r="C33" s="56"/>
      <c r="D33" s="56"/>
      <c r="E33" s="56"/>
      <c r="F33" s="56"/>
      <c r="G33" s="56" t="s">
        <v>2689</v>
      </c>
      <c r="H33" s="23"/>
      <c r="I33" s="23"/>
      <c r="J33" s="23"/>
      <c r="K33" s="23"/>
      <c r="L33" s="23"/>
      <c r="M33" s="23"/>
      <c r="N33" s="23"/>
      <c r="O33" s="23"/>
      <c r="P33" s="23"/>
      <c r="Q33" s="23"/>
      <c r="R33" s="23"/>
      <c r="S33" s="23"/>
      <c r="T33" s="23"/>
      <c r="U33" s="23"/>
      <c r="V33" s="23"/>
      <c r="W33" s="23"/>
      <c r="X33" s="23"/>
      <c r="Y33" s="23"/>
      <c r="Z33" s="23"/>
      <c r="AA33" s="236" t="s">
        <v>1481</v>
      </c>
      <c r="AB33" s="236" t="s">
        <v>1482</v>
      </c>
      <c r="AC33" s="153" t="str">
        <f>IF($C$47&lt;&gt;"",DAY($C$47),"")</f>
        <v/>
      </c>
      <c r="AD33" s="236" t="s">
        <v>1408</v>
      </c>
      <c r="AE33" s="236" t="s">
        <v>1437</v>
      </c>
      <c r="AF33" s="236" t="s">
        <v>1480</v>
      </c>
      <c r="AG33" s="236" t="s">
        <v>334</v>
      </c>
      <c r="AH33" s="236" t="s">
        <v>1410</v>
      </c>
      <c r="AI33" s="236" t="s">
        <v>174</v>
      </c>
      <c r="AJ33" s="236" t="s">
        <v>174</v>
      </c>
      <c r="AK33" s="236" t="s">
        <v>174</v>
      </c>
      <c r="AL33" s="236" t="s">
        <v>921</v>
      </c>
    </row>
    <row r="34" spans="1:38" ht="12.75" customHeight="1">
      <c r="A34" s="21"/>
      <c r="B34" s="30" t="s">
        <v>868</v>
      </c>
      <c r="C34" s="56"/>
      <c r="D34" s="56"/>
      <c r="E34" s="56"/>
      <c r="F34" s="56"/>
      <c r="G34" s="56" t="s">
        <v>2689</v>
      </c>
      <c r="H34" s="23"/>
      <c r="I34" s="23"/>
      <c r="J34" s="23"/>
      <c r="K34" s="23"/>
      <c r="L34" s="23"/>
      <c r="M34" s="23"/>
      <c r="N34" s="23"/>
      <c r="O34" s="23"/>
      <c r="P34" s="23"/>
      <c r="Q34" s="23"/>
      <c r="R34" s="23"/>
      <c r="S34" s="23"/>
      <c r="T34" s="23"/>
      <c r="U34" s="23"/>
      <c r="V34" s="23"/>
      <c r="W34" s="23"/>
      <c r="X34" s="23"/>
      <c r="Y34" s="23"/>
      <c r="Z34" s="23"/>
      <c r="AA34" s="236" t="s">
        <v>1483</v>
      </c>
      <c r="AB34" s="236" t="s">
        <v>1484</v>
      </c>
      <c r="AC34" s="236" t="str">
        <f>IF($C$48&lt;&gt;"",MONTH($C$48),"")</f>
        <v/>
      </c>
      <c r="AD34" s="236" t="s">
        <v>1408</v>
      </c>
      <c r="AE34" s="236" t="s">
        <v>1437</v>
      </c>
      <c r="AF34" s="236" t="s">
        <v>1480</v>
      </c>
      <c r="AG34" s="236" t="s">
        <v>334</v>
      </c>
      <c r="AH34" s="236" t="s">
        <v>1410</v>
      </c>
      <c r="AI34" s="236" t="s">
        <v>174</v>
      </c>
      <c r="AJ34" s="236" t="s">
        <v>174</v>
      </c>
      <c r="AK34" s="236" t="s">
        <v>174</v>
      </c>
      <c r="AL34" s="236" t="s">
        <v>917</v>
      </c>
    </row>
    <row r="35" spans="1:38" ht="12.75" customHeight="1">
      <c r="A35" s="21"/>
      <c r="B35" s="30" t="s">
        <v>860</v>
      </c>
      <c r="C35" s="56"/>
      <c r="D35" s="56"/>
      <c r="E35" s="56"/>
      <c r="F35" s="56"/>
      <c r="G35" s="56" t="s">
        <v>2689</v>
      </c>
      <c r="H35" s="23"/>
      <c r="I35" s="23"/>
      <c r="J35" s="23"/>
      <c r="K35" s="23"/>
      <c r="L35" s="23"/>
      <c r="M35" s="23"/>
      <c r="N35" s="23"/>
      <c r="O35" s="23"/>
      <c r="P35" s="23"/>
      <c r="Q35" s="23"/>
      <c r="R35" s="23"/>
      <c r="S35" s="23"/>
      <c r="T35" s="23"/>
      <c r="U35" s="23"/>
      <c r="V35" s="23"/>
      <c r="W35" s="23"/>
      <c r="X35" s="23"/>
      <c r="Y35" s="23"/>
      <c r="Z35" s="23"/>
      <c r="AA35" s="236" t="s">
        <v>1485</v>
      </c>
      <c r="AB35" s="236" t="s">
        <v>1486</v>
      </c>
      <c r="AC35" s="153" t="str">
        <f>IF($C$48&lt;&gt;"",DAY($C$48),"")</f>
        <v/>
      </c>
      <c r="AD35" s="236" t="s">
        <v>1408</v>
      </c>
      <c r="AE35" s="236" t="s">
        <v>1437</v>
      </c>
      <c r="AF35" s="236" t="s">
        <v>1480</v>
      </c>
      <c r="AG35" s="236" t="s">
        <v>334</v>
      </c>
      <c r="AH35" s="236" t="s">
        <v>1410</v>
      </c>
      <c r="AI35" s="236" t="s">
        <v>174</v>
      </c>
      <c r="AJ35" s="236" t="s">
        <v>174</v>
      </c>
      <c r="AK35" s="236" t="s">
        <v>174</v>
      </c>
      <c r="AL35" s="236" t="s">
        <v>921</v>
      </c>
    </row>
    <row r="36" spans="1:38" ht="12.75" customHeight="1">
      <c r="A36" s="21"/>
      <c r="B36" s="30" t="s">
        <v>1470</v>
      </c>
      <c r="C36" s="56"/>
      <c r="D36" s="56"/>
      <c r="E36" s="56"/>
      <c r="F36" s="56"/>
      <c r="G36" s="56" t="s">
        <v>2689</v>
      </c>
      <c r="H36" s="23"/>
      <c r="I36" s="23"/>
      <c r="J36" s="23"/>
      <c r="K36" s="23"/>
      <c r="L36" s="23"/>
      <c r="M36" s="23"/>
      <c r="N36" s="23"/>
      <c r="O36" s="23"/>
      <c r="P36" s="23"/>
      <c r="Q36" s="23"/>
      <c r="R36" s="23"/>
      <c r="S36" s="23"/>
      <c r="T36" s="23"/>
      <c r="U36" s="23"/>
      <c r="V36" s="23"/>
      <c r="W36" s="23"/>
      <c r="X36" s="23"/>
      <c r="Y36" s="23"/>
      <c r="Z36" s="23"/>
      <c r="AA36" s="236" t="s">
        <v>1488</v>
      </c>
      <c r="AB36" s="236" t="s">
        <v>1489</v>
      </c>
      <c r="AC36" s="236" t="str">
        <f>IF($C$49&lt;&gt;"",MONTH($C$49),"")</f>
        <v/>
      </c>
      <c r="AD36" s="236" t="s">
        <v>1408</v>
      </c>
      <c r="AE36" s="236" t="s">
        <v>1437</v>
      </c>
      <c r="AF36" s="236" t="s">
        <v>1480</v>
      </c>
      <c r="AG36" s="236" t="s">
        <v>334</v>
      </c>
      <c r="AH36" s="236" t="s">
        <v>1410</v>
      </c>
      <c r="AI36" s="236" t="s">
        <v>174</v>
      </c>
      <c r="AJ36" s="236" t="s">
        <v>174</v>
      </c>
      <c r="AK36" s="236" t="s">
        <v>174</v>
      </c>
      <c r="AL36" s="236" t="s">
        <v>917</v>
      </c>
    </row>
    <row r="37" spans="1:38"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6" t="s">
        <v>1490</v>
      </c>
      <c r="AB37" s="236" t="s">
        <v>1491</v>
      </c>
      <c r="AC37" s="153" t="str">
        <f>IF($C$49&lt;&gt;"",DAY($C$49),"")</f>
        <v/>
      </c>
      <c r="AD37" s="236" t="s">
        <v>1408</v>
      </c>
      <c r="AE37" s="236" t="s">
        <v>1437</v>
      </c>
      <c r="AF37" s="236" t="s">
        <v>1480</v>
      </c>
      <c r="AG37" s="236" t="s">
        <v>334</v>
      </c>
      <c r="AH37" s="236" t="s">
        <v>1410</v>
      </c>
      <c r="AI37" s="236" t="s">
        <v>174</v>
      </c>
      <c r="AJ37" s="236" t="s">
        <v>174</v>
      </c>
      <c r="AK37" s="236" t="s">
        <v>174</v>
      </c>
      <c r="AL37" s="236" t="s">
        <v>921</v>
      </c>
    </row>
    <row r="38" spans="1:38" ht="12.75" customHeight="1">
      <c r="A38" s="21" t="s">
        <v>1487</v>
      </c>
      <c r="B38" s="380" t="s">
        <v>1472</v>
      </c>
      <c r="C38" s="390"/>
      <c r="D38" s="390"/>
      <c r="E38" s="178"/>
      <c r="F38" s="23"/>
      <c r="G38" s="59"/>
      <c r="H38" s="23"/>
      <c r="I38" s="23"/>
      <c r="J38" s="23"/>
      <c r="K38" s="23"/>
      <c r="L38" s="23"/>
      <c r="M38" s="23"/>
      <c r="N38" s="23"/>
      <c r="O38" s="23"/>
      <c r="P38" s="23"/>
      <c r="Q38" s="23"/>
      <c r="R38" s="23"/>
      <c r="S38" s="23"/>
      <c r="T38" s="23"/>
      <c r="U38" s="23"/>
      <c r="V38" s="23"/>
      <c r="W38" s="23"/>
      <c r="X38" s="23"/>
      <c r="Y38" s="23"/>
      <c r="Z38" s="23"/>
      <c r="AA38" s="236" t="s">
        <v>1493</v>
      </c>
      <c r="AB38" s="236" t="s">
        <v>1494</v>
      </c>
      <c r="AC38" s="236" t="str">
        <f>IF($C$50&lt;&gt;"",MONTH($C$50),"")</f>
        <v/>
      </c>
      <c r="AD38" s="236" t="s">
        <v>1408</v>
      </c>
      <c r="AE38" s="236" t="s">
        <v>1437</v>
      </c>
      <c r="AF38" s="236" t="s">
        <v>1480</v>
      </c>
      <c r="AG38" s="236" t="s">
        <v>334</v>
      </c>
      <c r="AH38" s="236" t="s">
        <v>1410</v>
      </c>
      <c r="AI38" s="236" t="s">
        <v>174</v>
      </c>
      <c r="AJ38" s="236" t="s">
        <v>174</v>
      </c>
      <c r="AK38" s="236" t="s">
        <v>174</v>
      </c>
      <c r="AL38" s="236" t="s">
        <v>917</v>
      </c>
    </row>
    <row r="39" spans="1:38" ht="27" customHeight="1">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6" t="s">
        <v>1495</v>
      </c>
      <c r="AB39" s="236" t="s">
        <v>1496</v>
      </c>
      <c r="AC39" s="153" t="str">
        <f>IF($C$50&lt;&gt;"",DAY($C$50),"")</f>
        <v/>
      </c>
      <c r="AD39" s="236"/>
      <c r="AE39" s="236"/>
      <c r="AF39" s="236"/>
      <c r="AG39" s="236"/>
      <c r="AH39" s="236"/>
      <c r="AI39" s="236"/>
      <c r="AJ39" s="236"/>
      <c r="AK39" s="236"/>
      <c r="AL39" s="236" t="s">
        <v>921</v>
      </c>
    </row>
    <row r="40" spans="1:38" ht="12.75" customHeight="1">
      <c r="A40" s="21" t="s">
        <v>1492</v>
      </c>
      <c r="B40" s="380" t="s">
        <v>1475</v>
      </c>
      <c r="C40" s="390"/>
      <c r="D40" s="390"/>
      <c r="E40" s="178">
        <v>2.5</v>
      </c>
      <c r="F40" s="23"/>
      <c r="G40" s="59"/>
      <c r="H40" s="23"/>
      <c r="I40" s="23"/>
      <c r="J40" s="23"/>
      <c r="K40" s="23"/>
      <c r="L40" s="23"/>
      <c r="M40" s="23"/>
      <c r="N40" s="23"/>
      <c r="O40" s="23"/>
      <c r="P40" s="23"/>
      <c r="Q40" s="23"/>
      <c r="R40" s="23"/>
      <c r="S40" s="23"/>
      <c r="T40" s="23"/>
      <c r="U40" s="23"/>
      <c r="V40" s="23"/>
      <c r="W40" s="23"/>
      <c r="X40" s="23"/>
      <c r="Y40" s="23"/>
      <c r="Z40" s="23"/>
      <c r="AA40" s="236" t="s">
        <v>1498</v>
      </c>
      <c r="AB40" s="236" t="s">
        <v>1499</v>
      </c>
      <c r="AC40" s="236">
        <f>IF($D$47&lt;&gt;"",MONTH($D$47),"")</f>
        <v>6</v>
      </c>
      <c r="AD40" s="236" t="s">
        <v>1408</v>
      </c>
      <c r="AE40" s="236" t="s">
        <v>1437</v>
      </c>
      <c r="AF40" s="236" t="s">
        <v>1480</v>
      </c>
      <c r="AG40" s="236" t="s">
        <v>334</v>
      </c>
      <c r="AH40" s="236" t="s">
        <v>1410</v>
      </c>
      <c r="AI40" s="236" t="s">
        <v>174</v>
      </c>
      <c r="AJ40" s="236" t="s">
        <v>174</v>
      </c>
      <c r="AK40" s="236" t="s">
        <v>174</v>
      </c>
      <c r="AL40" s="236" t="s">
        <v>917</v>
      </c>
    </row>
    <row r="41" spans="1:38" ht="26.25" customHeight="1">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6" t="s">
        <v>1500</v>
      </c>
      <c r="AB41" s="236" t="s">
        <v>1501</v>
      </c>
      <c r="AC41" s="153">
        <f>IF($D$47&lt;&gt;"",DAY($D$47),"")</f>
        <v>22</v>
      </c>
      <c r="AD41" s="236"/>
      <c r="AE41" s="236"/>
      <c r="AF41" s="236"/>
      <c r="AG41" s="236"/>
      <c r="AH41" s="236"/>
      <c r="AI41" s="236"/>
      <c r="AJ41" s="236"/>
      <c r="AK41" s="236"/>
      <c r="AL41" s="236" t="s">
        <v>921</v>
      </c>
    </row>
    <row r="42" spans="1:38" ht="12.75" customHeight="1">
      <c r="A42" s="21" t="s">
        <v>1497</v>
      </c>
      <c r="B42" s="380" t="s">
        <v>1477</v>
      </c>
      <c r="C42" s="380"/>
      <c r="D42" s="380"/>
      <c r="E42" s="380"/>
      <c r="F42" s="380"/>
      <c r="G42" s="40"/>
      <c r="H42" s="23"/>
      <c r="I42" s="23"/>
      <c r="J42" s="23"/>
      <c r="K42" s="23"/>
      <c r="L42" s="23"/>
      <c r="M42" s="23"/>
      <c r="N42" s="23"/>
      <c r="O42" s="23"/>
      <c r="P42" s="23"/>
      <c r="Q42" s="23"/>
      <c r="R42" s="23"/>
      <c r="S42" s="23"/>
      <c r="T42" s="23"/>
      <c r="U42" s="23"/>
      <c r="V42" s="23"/>
      <c r="W42" s="23"/>
      <c r="X42" s="23"/>
      <c r="Y42" s="23"/>
      <c r="Z42" s="23"/>
      <c r="AA42" s="236" t="s">
        <v>1502</v>
      </c>
      <c r="AB42" s="236" t="s">
        <v>1503</v>
      </c>
      <c r="AC42" s="236" t="str">
        <f>IF($D$48&lt;&gt;"",MONTH($D$48),"")</f>
        <v/>
      </c>
      <c r="AD42" s="236" t="s">
        <v>1408</v>
      </c>
      <c r="AE42" s="236" t="s">
        <v>1437</v>
      </c>
      <c r="AF42" s="236" t="s">
        <v>1480</v>
      </c>
      <c r="AG42" s="236" t="s">
        <v>334</v>
      </c>
      <c r="AH42" s="236" t="s">
        <v>1410</v>
      </c>
      <c r="AI42" s="236" t="s">
        <v>174</v>
      </c>
      <c r="AJ42" s="236" t="s">
        <v>174</v>
      </c>
      <c r="AK42" s="236" t="s">
        <v>174</v>
      </c>
      <c r="AL42" s="236" t="s">
        <v>917</v>
      </c>
    </row>
    <row r="43" spans="1:38" ht="12.75" customHeight="1">
      <c r="A43" s="21"/>
      <c r="B43" s="372"/>
      <c r="C43" s="372"/>
      <c r="D43" s="372"/>
      <c r="E43" s="372"/>
      <c r="F43" s="372"/>
      <c r="G43" s="372"/>
      <c r="H43" s="23"/>
      <c r="I43" s="23"/>
      <c r="J43" s="23"/>
      <c r="K43" s="23"/>
      <c r="L43" s="23"/>
      <c r="M43" s="23"/>
      <c r="N43" s="23"/>
      <c r="O43" s="23"/>
      <c r="P43" s="23"/>
      <c r="Q43" s="23"/>
      <c r="R43" s="23"/>
      <c r="S43" s="23"/>
      <c r="T43" s="23"/>
      <c r="U43" s="23"/>
      <c r="V43" s="23"/>
      <c r="W43" s="23"/>
      <c r="X43" s="23"/>
      <c r="Y43" s="23"/>
      <c r="Z43" s="23"/>
      <c r="AA43" s="236" t="s">
        <v>1506</v>
      </c>
      <c r="AB43" s="236" t="s">
        <v>1507</v>
      </c>
      <c r="AC43" s="153" t="str">
        <f>IF($D$48&lt;&gt;"",DAY($D$48),"")</f>
        <v/>
      </c>
      <c r="AD43" s="236" t="s">
        <v>1408</v>
      </c>
      <c r="AE43" s="236" t="s">
        <v>1437</v>
      </c>
      <c r="AF43" s="236" t="s">
        <v>1480</v>
      </c>
      <c r="AG43" s="236" t="s">
        <v>334</v>
      </c>
      <c r="AH43" s="236" t="s">
        <v>1410</v>
      </c>
      <c r="AI43" s="236" t="s">
        <v>174</v>
      </c>
      <c r="AJ43" s="236" t="s">
        <v>174</v>
      </c>
      <c r="AK43" s="236" t="s">
        <v>174</v>
      </c>
      <c r="AL43" s="236" t="s">
        <v>921</v>
      </c>
    </row>
    <row r="44" spans="1:38"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6" t="s">
        <v>1513</v>
      </c>
      <c r="AB44" s="236" t="s">
        <v>1514</v>
      </c>
      <c r="AC44" s="236">
        <f>IF($D$49&lt;&gt;"",MONTH($D$49),"")</f>
        <v>12</v>
      </c>
      <c r="AD44" s="236" t="s">
        <v>1408</v>
      </c>
      <c r="AE44" s="236" t="s">
        <v>1437</v>
      </c>
      <c r="AF44" s="236" t="s">
        <v>1480</v>
      </c>
      <c r="AG44" s="236" t="s">
        <v>334</v>
      </c>
      <c r="AH44" s="236" t="s">
        <v>1410</v>
      </c>
      <c r="AI44" s="236" t="s">
        <v>174</v>
      </c>
      <c r="AJ44" s="236" t="s">
        <v>174</v>
      </c>
      <c r="AK44" s="236" t="s">
        <v>174</v>
      </c>
      <c r="AL44" s="236" t="s">
        <v>917</v>
      </c>
    </row>
    <row r="45" spans="1:38" ht="38.1" customHeight="1">
      <c r="A45" s="21" t="s">
        <v>1504</v>
      </c>
      <c r="B45" s="372" t="s">
        <v>1505</v>
      </c>
      <c r="C45" s="372"/>
      <c r="D45" s="372"/>
      <c r="E45" s="372"/>
      <c r="F45" s="372"/>
      <c r="G45" s="372"/>
      <c r="H45" s="23"/>
      <c r="I45" s="23"/>
      <c r="J45" s="23"/>
      <c r="K45" s="23"/>
      <c r="L45" s="23"/>
      <c r="M45" s="23"/>
      <c r="N45" s="23"/>
      <c r="O45" s="23"/>
      <c r="P45" s="23"/>
      <c r="Q45" s="23"/>
      <c r="R45" s="23"/>
      <c r="S45" s="23"/>
      <c r="T45" s="23"/>
      <c r="U45" s="23"/>
      <c r="V45" s="23"/>
      <c r="W45" s="23"/>
      <c r="X45" s="23"/>
      <c r="Y45" s="23"/>
      <c r="Z45" s="23"/>
      <c r="AA45" s="236" t="s">
        <v>1515</v>
      </c>
      <c r="AB45" s="236" t="s">
        <v>1516</v>
      </c>
      <c r="AC45" s="153">
        <f>IF($D$49&lt;&gt;"",DAY($D$49),"")</f>
        <v>1</v>
      </c>
      <c r="AL45" s="236" t="s">
        <v>921</v>
      </c>
    </row>
    <row r="46" spans="1:38" ht="37.5" customHeight="1">
      <c r="A46" s="21"/>
      <c r="B46" s="96" t="s">
        <v>1508</v>
      </c>
      <c r="C46" s="96" t="s">
        <v>1373</v>
      </c>
      <c r="D46" s="96" t="s">
        <v>1509</v>
      </c>
      <c r="E46" s="96" t="s">
        <v>1510</v>
      </c>
      <c r="F46" s="96" t="s">
        <v>1511</v>
      </c>
      <c r="G46" s="96" t="s">
        <v>1512</v>
      </c>
      <c r="H46" s="23"/>
      <c r="I46" s="23"/>
      <c r="J46" s="23"/>
      <c r="K46" s="23"/>
      <c r="L46" s="23"/>
      <c r="M46" s="23"/>
      <c r="N46" s="23"/>
      <c r="O46" s="23"/>
      <c r="P46" s="23"/>
      <c r="Q46" s="23"/>
      <c r="R46" s="23"/>
      <c r="S46" s="23"/>
      <c r="T46" s="23"/>
      <c r="U46" s="23"/>
      <c r="V46" s="23"/>
      <c r="W46" s="23"/>
      <c r="X46" s="23"/>
      <c r="Y46" s="23"/>
      <c r="Z46" s="23"/>
      <c r="AA46" s="236" t="s">
        <v>1517</v>
      </c>
      <c r="AB46" s="236" t="s">
        <v>1518</v>
      </c>
      <c r="AC46" s="236">
        <f>IF($D$50&lt;&gt;"",MONTH($D$50),"")</f>
        <v>5</v>
      </c>
      <c r="AD46" s="236" t="s">
        <v>1408</v>
      </c>
      <c r="AE46" s="236" t="s">
        <v>1437</v>
      </c>
      <c r="AF46" s="236" t="s">
        <v>1480</v>
      </c>
      <c r="AG46" s="236" t="s">
        <v>334</v>
      </c>
      <c r="AH46" s="236" t="s">
        <v>1410</v>
      </c>
      <c r="AI46" s="236" t="s">
        <v>174</v>
      </c>
      <c r="AJ46" s="236" t="s">
        <v>174</v>
      </c>
      <c r="AK46" s="236" t="s">
        <v>174</v>
      </c>
      <c r="AL46" s="236" t="s">
        <v>917</v>
      </c>
    </row>
    <row r="47" spans="1:38" ht="12.75">
      <c r="A47" s="21"/>
      <c r="B47" s="89" t="s">
        <v>1436</v>
      </c>
      <c r="C47" s="85"/>
      <c r="D47" s="85">
        <v>45830</v>
      </c>
      <c r="E47" s="85"/>
      <c r="F47" s="85"/>
      <c r="G47" s="97"/>
      <c r="H47" s="23"/>
      <c r="I47" s="23"/>
      <c r="J47" s="23"/>
      <c r="K47" s="23"/>
      <c r="L47" s="23"/>
      <c r="M47" s="23"/>
      <c r="N47" s="23"/>
      <c r="O47" s="23"/>
      <c r="P47" s="23"/>
      <c r="Q47" s="23"/>
      <c r="R47" s="23"/>
      <c r="S47" s="23"/>
      <c r="T47" s="23"/>
      <c r="U47" s="23"/>
      <c r="V47" s="23"/>
      <c r="W47" s="23"/>
      <c r="X47" s="23"/>
      <c r="Y47" s="23"/>
      <c r="Z47" s="23"/>
      <c r="AA47" s="236" t="s">
        <v>1519</v>
      </c>
      <c r="AB47" s="236" t="s">
        <v>1520</v>
      </c>
      <c r="AC47" s="153">
        <f>IF($D$50&lt;&gt;"",DAY($D$50),"")</f>
        <v>1</v>
      </c>
      <c r="AL47" s="236" t="s">
        <v>921</v>
      </c>
    </row>
    <row r="48" spans="1:38" ht="12.75" customHeight="1">
      <c r="A48" s="21"/>
      <c r="B48" s="89" t="s">
        <v>1439</v>
      </c>
      <c r="C48" s="85"/>
      <c r="D48" s="85"/>
      <c r="E48" s="85"/>
      <c r="F48" s="85"/>
      <c r="G48" s="97"/>
      <c r="H48" s="23"/>
      <c r="I48" s="23"/>
      <c r="J48" s="23"/>
      <c r="K48" s="23"/>
      <c r="L48" s="23"/>
      <c r="M48" s="23"/>
      <c r="N48" s="23"/>
      <c r="O48" s="23"/>
      <c r="P48" s="23"/>
      <c r="Q48" s="23"/>
      <c r="R48" s="23"/>
      <c r="S48" s="23"/>
      <c r="T48" s="23"/>
      <c r="U48" s="23"/>
      <c r="V48" s="23"/>
      <c r="W48" s="23"/>
      <c r="X48" s="23"/>
      <c r="Y48" s="23"/>
      <c r="Z48" s="23"/>
      <c r="AA48" s="236" t="s">
        <v>1521</v>
      </c>
      <c r="AB48" s="236" t="s">
        <v>1522</v>
      </c>
      <c r="AC48" s="236" t="str">
        <f>IF($E$47&lt;&gt;"",MONTH($E$47),"")</f>
        <v/>
      </c>
      <c r="AD48" s="236" t="s">
        <v>1408</v>
      </c>
      <c r="AE48" s="236" t="s">
        <v>1437</v>
      </c>
      <c r="AF48" s="236" t="s">
        <v>1480</v>
      </c>
      <c r="AG48" s="236" t="s">
        <v>334</v>
      </c>
      <c r="AH48" s="236" t="s">
        <v>1410</v>
      </c>
      <c r="AI48" s="236" t="s">
        <v>174</v>
      </c>
      <c r="AJ48" s="236" t="s">
        <v>174</v>
      </c>
      <c r="AK48" s="236" t="s">
        <v>174</v>
      </c>
      <c r="AL48" s="236" t="s">
        <v>917</v>
      </c>
    </row>
    <row r="49" spans="1:38" ht="12.75" customHeight="1">
      <c r="A49" s="21"/>
      <c r="B49" s="89" t="s">
        <v>1441</v>
      </c>
      <c r="C49" s="85"/>
      <c r="D49" s="85">
        <v>45992</v>
      </c>
      <c r="E49" s="85"/>
      <c r="F49" s="85"/>
      <c r="G49" s="97"/>
      <c r="H49" s="23"/>
      <c r="I49" s="23"/>
      <c r="J49" s="23"/>
      <c r="K49" s="23"/>
      <c r="L49" s="23"/>
      <c r="M49" s="23"/>
      <c r="N49" s="23"/>
      <c r="O49" s="23"/>
      <c r="P49" s="23"/>
      <c r="Q49" s="23"/>
      <c r="R49" s="23"/>
      <c r="S49" s="23"/>
      <c r="T49" s="23"/>
      <c r="U49" s="23"/>
      <c r="V49" s="23"/>
      <c r="W49" s="23"/>
      <c r="X49" s="23"/>
      <c r="Y49" s="23"/>
      <c r="Z49" s="23"/>
      <c r="AA49" s="236" t="s">
        <v>1523</v>
      </c>
      <c r="AB49" s="236" t="s">
        <v>1524</v>
      </c>
      <c r="AC49" s="153" t="str">
        <f>IF($E$47&lt;&gt;"",DAY($E$47),"")</f>
        <v/>
      </c>
      <c r="AL49" s="236" t="s">
        <v>921</v>
      </c>
    </row>
    <row r="50" spans="1:38" ht="12.75" customHeight="1">
      <c r="A50" s="21"/>
      <c r="B50" s="89" t="s">
        <v>1443</v>
      </c>
      <c r="C50" s="85"/>
      <c r="D50" s="85">
        <v>45778</v>
      </c>
      <c r="E50" s="85"/>
      <c r="F50" s="85"/>
      <c r="G50" s="97"/>
      <c r="H50" s="23"/>
      <c r="I50" s="23"/>
      <c r="J50" s="23"/>
      <c r="K50" s="23"/>
      <c r="L50" s="23"/>
      <c r="M50" s="23"/>
      <c r="N50" s="23"/>
      <c r="O50" s="23"/>
      <c r="P50" s="23"/>
      <c r="Q50" s="23"/>
      <c r="R50" s="23"/>
      <c r="S50" s="23"/>
      <c r="T50" s="23"/>
      <c r="U50" s="23"/>
      <c r="V50" s="23"/>
      <c r="W50" s="23"/>
      <c r="X50" s="23"/>
      <c r="Y50" s="23"/>
      <c r="Z50" s="23"/>
      <c r="AA50" s="236" t="s">
        <v>1525</v>
      </c>
      <c r="AB50" s="236" t="s">
        <v>1526</v>
      </c>
      <c r="AC50" s="236" t="str">
        <f>IF($E$48&lt;&gt;"",MONTH($E$48),"")</f>
        <v/>
      </c>
      <c r="AD50" s="236" t="s">
        <v>1408</v>
      </c>
      <c r="AE50" s="236" t="s">
        <v>1437</v>
      </c>
      <c r="AF50" s="236" t="s">
        <v>1480</v>
      </c>
      <c r="AG50" s="236" t="s">
        <v>334</v>
      </c>
      <c r="AH50" s="236" t="s">
        <v>1410</v>
      </c>
      <c r="AI50" s="236" t="s">
        <v>174</v>
      </c>
      <c r="AJ50" s="236" t="s">
        <v>174</v>
      </c>
      <c r="AK50" s="236" t="s">
        <v>174</v>
      </c>
      <c r="AL50" s="236" t="s">
        <v>917</v>
      </c>
    </row>
    <row r="51" spans="1:38" ht="12.75" customHeight="1">
      <c r="A51" s="21"/>
      <c r="B51" s="23"/>
      <c r="C51" s="200"/>
      <c r="D51" s="200"/>
      <c r="E51" s="200"/>
      <c r="F51" s="200"/>
      <c r="G51" s="98"/>
      <c r="H51" s="23"/>
      <c r="I51" s="23"/>
      <c r="J51" s="23"/>
      <c r="K51" s="23"/>
      <c r="L51" s="23"/>
      <c r="M51" s="23"/>
      <c r="N51" s="23"/>
      <c r="O51" s="23"/>
      <c r="P51" s="23"/>
      <c r="Q51" s="23"/>
      <c r="R51" s="23"/>
      <c r="S51" s="23"/>
      <c r="T51" s="23"/>
      <c r="U51" s="23"/>
      <c r="V51" s="23"/>
      <c r="W51" s="23"/>
      <c r="X51" s="23"/>
      <c r="Y51" s="23"/>
      <c r="Z51" s="23"/>
      <c r="AA51" s="236" t="s">
        <v>1527</v>
      </c>
      <c r="AB51" s="236" t="s">
        <v>1528</v>
      </c>
      <c r="AC51" s="153" t="str">
        <f>IF($E$48&lt;&gt;"",DAY($E$48),"")</f>
        <v/>
      </c>
      <c r="AL51" s="236" t="s">
        <v>921</v>
      </c>
    </row>
    <row r="52" spans="1:38" ht="12.75" customHeight="1">
      <c r="A52" s="21"/>
      <c r="B52" s="23"/>
      <c r="C52" s="200"/>
      <c r="D52" s="200"/>
      <c r="E52" s="200"/>
      <c r="F52" s="200"/>
      <c r="G52" s="98"/>
      <c r="H52" s="23"/>
      <c r="I52" s="23"/>
      <c r="J52" s="23"/>
      <c r="K52" s="23"/>
      <c r="L52" s="23"/>
      <c r="M52" s="23"/>
      <c r="N52" s="23"/>
      <c r="O52" s="23"/>
      <c r="P52" s="23"/>
      <c r="Q52" s="23"/>
      <c r="R52" s="23"/>
      <c r="S52" s="23"/>
      <c r="T52" s="23"/>
      <c r="U52" s="23"/>
      <c r="V52" s="23"/>
      <c r="W52" s="23"/>
      <c r="X52" s="23"/>
      <c r="Y52" s="23"/>
      <c r="Z52" s="23"/>
      <c r="AA52" s="236" t="s">
        <v>1529</v>
      </c>
      <c r="AB52" s="236" t="s">
        <v>1530</v>
      </c>
      <c r="AC52" s="236" t="str">
        <f>IF($E$49&lt;&gt;"",MONTH($E$49),"")</f>
        <v/>
      </c>
      <c r="AD52" s="236" t="s">
        <v>1408</v>
      </c>
      <c r="AE52" s="236" t="s">
        <v>1437</v>
      </c>
      <c r="AF52" s="236" t="s">
        <v>1480</v>
      </c>
      <c r="AG52" s="236" t="s">
        <v>334</v>
      </c>
      <c r="AH52" s="236" t="s">
        <v>1410</v>
      </c>
      <c r="AI52" s="236" t="s">
        <v>174</v>
      </c>
      <c r="AJ52" s="236" t="s">
        <v>174</v>
      </c>
      <c r="AK52" s="236" t="s">
        <v>174</v>
      </c>
      <c r="AL52" s="236" t="s">
        <v>917</v>
      </c>
    </row>
    <row r="53" spans="1:38"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6" t="s">
        <v>1533</v>
      </c>
      <c r="AB53" s="236" t="s">
        <v>1534</v>
      </c>
      <c r="AC53" s="153" t="str">
        <f>IF($E$49&lt;&gt;"",DAY($E$49),"")</f>
        <v/>
      </c>
      <c r="AL53" s="236" t="s">
        <v>921</v>
      </c>
    </row>
    <row r="54" spans="1:38" ht="12.75" customHeight="1">
      <c r="A54" s="21"/>
      <c r="B54" s="408"/>
      <c r="C54" s="390"/>
      <c r="D54" s="390"/>
      <c r="E54" s="58" t="s">
        <v>215</v>
      </c>
      <c r="F54" s="160"/>
      <c r="G54" s="59"/>
      <c r="H54" s="23"/>
      <c r="I54" s="23"/>
      <c r="J54" s="23"/>
      <c r="K54" s="23"/>
      <c r="L54" s="23"/>
      <c r="M54" s="23"/>
      <c r="N54" s="23"/>
      <c r="O54" s="23"/>
      <c r="P54" s="23"/>
      <c r="Q54" s="23"/>
      <c r="R54" s="23"/>
      <c r="S54" s="23"/>
      <c r="T54" s="23"/>
      <c r="U54" s="23"/>
      <c r="V54" s="23"/>
      <c r="W54" s="23"/>
      <c r="X54" s="23"/>
      <c r="Y54" s="23"/>
      <c r="Z54" s="23"/>
      <c r="AA54" s="236" t="s">
        <v>1535</v>
      </c>
      <c r="AB54" s="236" t="s">
        <v>1536</v>
      </c>
      <c r="AC54" s="236" t="str">
        <f>IF($E$50&lt;&gt;"",MONTH($E$50),"")</f>
        <v/>
      </c>
      <c r="AD54" s="236" t="s">
        <v>1408</v>
      </c>
      <c r="AE54" s="236" t="s">
        <v>1437</v>
      </c>
      <c r="AF54" s="236" t="s">
        <v>1480</v>
      </c>
      <c r="AG54" s="236" t="s">
        <v>334</v>
      </c>
      <c r="AH54" s="236" t="s">
        <v>1410</v>
      </c>
      <c r="AI54" s="236" t="s">
        <v>174</v>
      </c>
      <c r="AJ54" s="236" t="s">
        <v>174</v>
      </c>
      <c r="AK54" s="236" t="s">
        <v>174</v>
      </c>
      <c r="AL54" s="236" t="s">
        <v>917</v>
      </c>
    </row>
    <row r="55" spans="1:38" ht="12.75" customHeight="1">
      <c r="A55" s="21" t="s">
        <v>1531</v>
      </c>
      <c r="B55" s="380" t="s">
        <v>1532</v>
      </c>
      <c r="C55" s="390"/>
      <c r="D55" s="410"/>
      <c r="E55" s="56" t="s">
        <v>1387</v>
      </c>
      <c r="F55" s="160"/>
      <c r="G55" s="160"/>
      <c r="H55" s="23"/>
      <c r="I55" s="23"/>
      <c r="J55" s="23"/>
      <c r="K55" s="23"/>
      <c r="L55" s="23"/>
      <c r="M55" s="23"/>
      <c r="N55" s="23"/>
      <c r="O55" s="23"/>
      <c r="P55" s="23"/>
      <c r="Q55" s="23"/>
      <c r="R55" s="23"/>
      <c r="S55" s="23"/>
      <c r="T55" s="23"/>
      <c r="U55" s="23"/>
      <c r="V55" s="23"/>
      <c r="W55" s="23"/>
      <c r="X55" s="23"/>
      <c r="Y55" s="23"/>
      <c r="Z55" s="23"/>
      <c r="AA55" s="236" t="s">
        <v>1539</v>
      </c>
      <c r="AB55" s="236" t="s">
        <v>1540</v>
      </c>
      <c r="AC55" s="153" t="str">
        <f>IF($E$50&lt;&gt;"",DAY($E$50),"")</f>
        <v/>
      </c>
      <c r="AL55" s="236" t="s">
        <v>921</v>
      </c>
    </row>
    <row r="56" spans="1:38" ht="26.25" customHeight="1">
      <c r="A56" s="20"/>
      <c r="B56" s="39"/>
      <c r="C56" s="39"/>
      <c r="D56" s="39"/>
      <c r="E56" s="59"/>
      <c r="F56" s="59"/>
      <c r="G56" s="23"/>
      <c r="H56" s="23"/>
      <c r="I56" s="23"/>
      <c r="J56" s="23"/>
      <c r="K56" s="23"/>
      <c r="L56" s="23"/>
      <c r="M56" s="23"/>
      <c r="N56" s="23"/>
      <c r="O56" s="23"/>
      <c r="P56" s="23"/>
      <c r="Q56" s="23"/>
      <c r="R56" s="23"/>
      <c r="S56" s="23"/>
      <c r="T56" s="23"/>
      <c r="U56" s="23"/>
      <c r="V56" s="23"/>
      <c r="W56" s="23"/>
      <c r="X56" s="23"/>
      <c r="Y56" s="23"/>
      <c r="Z56" s="23"/>
      <c r="AA56" s="236" t="s">
        <v>1541</v>
      </c>
      <c r="AB56" s="236" t="s">
        <v>1542</v>
      </c>
      <c r="AC56" s="236" t="str">
        <f>IF($F$47&lt;&gt;"",MONTH($F$47),"")</f>
        <v/>
      </c>
      <c r="AD56" s="236" t="s">
        <v>1408</v>
      </c>
      <c r="AE56" s="236" t="s">
        <v>1437</v>
      </c>
      <c r="AF56" s="236" t="s">
        <v>1480</v>
      </c>
      <c r="AG56" s="236" t="s">
        <v>334</v>
      </c>
      <c r="AH56" s="236" t="s">
        <v>1410</v>
      </c>
      <c r="AI56" s="236" t="s">
        <v>174</v>
      </c>
      <c r="AJ56" s="236" t="s">
        <v>174</v>
      </c>
      <c r="AK56" s="236" t="s">
        <v>174</v>
      </c>
      <c r="AL56" s="236" t="s">
        <v>917</v>
      </c>
    </row>
    <row r="57" spans="1:38" ht="12.75" customHeight="1">
      <c r="A57" s="21" t="s">
        <v>1537</v>
      </c>
      <c r="B57" s="380" t="s">
        <v>1538</v>
      </c>
      <c r="C57" s="380"/>
      <c r="D57" s="380"/>
      <c r="E57" s="380"/>
      <c r="F57" s="380"/>
      <c r="G57" s="380"/>
      <c r="H57" s="23"/>
      <c r="I57" s="23"/>
      <c r="J57" s="23"/>
      <c r="K57" s="23"/>
      <c r="L57" s="23"/>
      <c r="M57" s="23"/>
      <c r="N57" s="23"/>
      <c r="O57" s="23"/>
      <c r="P57" s="23"/>
      <c r="Q57" s="23"/>
      <c r="R57" s="23"/>
      <c r="S57" s="23"/>
      <c r="T57" s="23"/>
      <c r="U57" s="23"/>
      <c r="V57" s="23"/>
      <c r="W57" s="23"/>
      <c r="X57" s="23"/>
      <c r="Y57" s="23"/>
      <c r="Z57" s="23"/>
      <c r="AA57" s="236" t="s">
        <v>1543</v>
      </c>
      <c r="AB57" s="236" t="s">
        <v>1544</v>
      </c>
      <c r="AC57" s="153" t="str">
        <f>IF($F$47&lt;&gt;"",DAY($F$47),"")</f>
        <v/>
      </c>
      <c r="AL57" s="236" t="s">
        <v>921</v>
      </c>
    </row>
    <row r="58" spans="1:38" ht="12.75" customHeight="1">
      <c r="A58" s="21"/>
      <c r="B58" s="372"/>
      <c r="C58" s="372"/>
      <c r="D58" s="372"/>
      <c r="E58" s="372"/>
      <c r="F58" s="372"/>
      <c r="G58" s="372"/>
      <c r="H58" s="23"/>
      <c r="I58" s="23"/>
      <c r="J58" s="23"/>
      <c r="K58" s="23"/>
      <c r="L58" s="23"/>
      <c r="M58" s="23"/>
      <c r="N58" s="23"/>
      <c r="O58" s="23"/>
      <c r="P58" s="23"/>
      <c r="Q58" s="23"/>
      <c r="R58" s="23"/>
      <c r="S58" s="23"/>
      <c r="T58" s="23"/>
      <c r="U58" s="23"/>
      <c r="V58" s="23"/>
      <c r="W58" s="23"/>
      <c r="X58" s="23"/>
      <c r="Y58" s="23"/>
      <c r="Z58" s="23"/>
      <c r="AA58" s="236" t="s">
        <v>1546</v>
      </c>
      <c r="AB58" s="236" t="s">
        <v>1547</v>
      </c>
      <c r="AC58" s="236" t="str">
        <f>IF($F$48&lt;&gt;"",MONTH($F$48),"")</f>
        <v/>
      </c>
      <c r="AD58" s="236" t="s">
        <v>1408</v>
      </c>
      <c r="AE58" s="236" t="s">
        <v>1437</v>
      </c>
      <c r="AF58" s="236" t="s">
        <v>1480</v>
      </c>
      <c r="AG58" s="236" t="s">
        <v>334</v>
      </c>
      <c r="AH58" s="236" t="s">
        <v>1410</v>
      </c>
      <c r="AI58" s="236" t="s">
        <v>174</v>
      </c>
      <c r="AJ58" s="236" t="s">
        <v>174</v>
      </c>
      <c r="AK58" s="236" t="s">
        <v>174</v>
      </c>
      <c r="AL58" s="236" t="s">
        <v>917</v>
      </c>
    </row>
    <row r="59" spans="1:38"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6" t="s">
        <v>1550</v>
      </c>
      <c r="AB59" s="236" t="s">
        <v>1551</v>
      </c>
      <c r="AC59" s="153" t="str">
        <f>IF($F$48&lt;&gt;"",DAY($F$48),"")</f>
        <v/>
      </c>
      <c r="AD59" s="236" t="s">
        <v>1408</v>
      </c>
      <c r="AE59" s="236" t="s">
        <v>1437</v>
      </c>
      <c r="AF59" s="236" t="s">
        <v>1480</v>
      </c>
      <c r="AG59" s="236" t="s">
        <v>334</v>
      </c>
      <c r="AH59" s="236" t="s">
        <v>1410</v>
      </c>
      <c r="AI59" s="236" t="s">
        <v>174</v>
      </c>
      <c r="AJ59" s="236" t="s">
        <v>174</v>
      </c>
      <c r="AK59" s="236" t="s">
        <v>174</v>
      </c>
      <c r="AL59" s="236" t="s">
        <v>921</v>
      </c>
    </row>
    <row r="60" spans="1:38" ht="12.75" customHeight="1">
      <c r="A60" s="20"/>
      <c r="B60" s="432" t="s">
        <v>1545</v>
      </c>
      <c r="C60" s="390"/>
      <c r="D60" s="23"/>
      <c r="E60" s="23"/>
      <c r="F60" s="23"/>
      <c r="G60" s="23"/>
      <c r="H60" s="23"/>
      <c r="I60" s="23"/>
      <c r="J60" s="23"/>
      <c r="K60" s="23"/>
      <c r="L60" s="23"/>
      <c r="M60" s="23"/>
      <c r="N60" s="23"/>
      <c r="O60" s="23"/>
      <c r="P60" s="23"/>
      <c r="Q60" s="23"/>
      <c r="R60" s="23"/>
      <c r="S60" s="23"/>
      <c r="T60" s="23"/>
      <c r="U60" s="23"/>
      <c r="V60" s="23"/>
      <c r="W60" s="23"/>
      <c r="X60" s="23"/>
      <c r="Y60" s="23"/>
      <c r="Z60" s="23"/>
      <c r="AA60" s="236" t="s">
        <v>1552</v>
      </c>
      <c r="AB60" s="236" t="s">
        <v>1553</v>
      </c>
      <c r="AC60" s="236" t="str">
        <f>IF($F$49&lt;&gt;"",MONTH($F$49),"")</f>
        <v/>
      </c>
      <c r="AD60" s="236" t="s">
        <v>1408</v>
      </c>
      <c r="AE60" s="236" t="s">
        <v>1437</v>
      </c>
      <c r="AF60" s="236" t="s">
        <v>1480</v>
      </c>
      <c r="AG60" s="236" t="s">
        <v>334</v>
      </c>
      <c r="AH60" s="236" t="s">
        <v>1410</v>
      </c>
      <c r="AI60" s="236" t="s">
        <v>174</v>
      </c>
      <c r="AJ60" s="236" t="s">
        <v>174</v>
      </c>
      <c r="AK60" s="236" t="s">
        <v>174</v>
      </c>
      <c r="AL60" s="236" t="s">
        <v>917</v>
      </c>
    </row>
    <row r="61" spans="1:38" ht="39" customHeight="1">
      <c r="A61" s="21" t="s">
        <v>1548</v>
      </c>
      <c r="B61" s="380" t="s">
        <v>1549</v>
      </c>
      <c r="C61" s="390"/>
      <c r="D61" s="261" t="s">
        <v>541</v>
      </c>
      <c r="E61" s="23"/>
      <c r="F61" s="23"/>
      <c r="G61" s="59"/>
      <c r="H61" s="23"/>
      <c r="I61" s="23"/>
      <c r="J61" s="23"/>
      <c r="K61" s="23"/>
      <c r="L61" s="23"/>
      <c r="M61" s="23"/>
      <c r="N61" s="23"/>
      <c r="O61" s="23"/>
      <c r="P61" s="23"/>
      <c r="Q61" s="23"/>
      <c r="R61" s="23"/>
      <c r="S61" s="23"/>
      <c r="T61" s="23"/>
      <c r="U61" s="23"/>
      <c r="V61" s="23"/>
      <c r="W61" s="23"/>
      <c r="X61" s="23"/>
      <c r="Y61" s="23"/>
      <c r="Z61" s="23"/>
      <c r="AA61" s="236" t="s">
        <v>1554</v>
      </c>
      <c r="AB61" s="236" t="s">
        <v>1555</v>
      </c>
      <c r="AC61" s="153" t="str">
        <f>IF($F$49&lt;&gt;"",DAY($F$49),"")</f>
        <v/>
      </c>
      <c r="AD61" s="236" t="s">
        <v>1408</v>
      </c>
      <c r="AE61" s="236" t="s">
        <v>1437</v>
      </c>
      <c r="AF61" s="236" t="s">
        <v>1480</v>
      </c>
      <c r="AG61" s="236" t="s">
        <v>334</v>
      </c>
      <c r="AH61" s="236" t="s">
        <v>1410</v>
      </c>
      <c r="AI61" s="236" t="s">
        <v>174</v>
      </c>
      <c r="AJ61" s="236" t="s">
        <v>174</v>
      </c>
      <c r="AK61" s="236" t="s">
        <v>174</v>
      </c>
      <c r="AL61" s="236" t="s">
        <v>921</v>
      </c>
    </row>
    <row r="62" spans="1:38"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6" t="s">
        <v>1558</v>
      </c>
      <c r="AB62" s="236" t="s">
        <v>1559</v>
      </c>
      <c r="AC62" s="236" t="str">
        <f>IF($F$50&lt;&gt;"",MONTH($F$50),"")</f>
        <v/>
      </c>
      <c r="AD62" s="236" t="s">
        <v>1408</v>
      </c>
      <c r="AE62" s="236" t="s">
        <v>1437</v>
      </c>
      <c r="AF62" s="236" t="s">
        <v>1480</v>
      </c>
      <c r="AG62" s="236" t="s">
        <v>334</v>
      </c>
      <c r="AH62" s="236" t="s">
        <v>1410</v>
      </c>
      <c r="AI62" s="236" t="s">
        <v>174</v>
      </c>
      <c r="AJ62" s="236" t="s">
        <v>174</v>
      </c>
      <c r="AK62" s="236" t="s">
        <v>174</v>
      </c>
      <c r="AL62" s="236" t="s">
        <v>917</v>
      </c>
    </row>
    <row r="63" spans="1:38" ht="12.75" customHeight="1">
      <c r="A63" s="21"/>
      <c r="B63" s="408"/>
      <c r="C63" s="390"/>
      <c r="D63" s="390"/>
      <c r="E63" s="58" t="s">
        <v>338</v>
      </c>
      <c r="F63" s="58" t="s">
        <v>1451</v>
      </c>
      <c r="G63" s="23"/>
      <c r="H63" s="23"/>
      <c r="I63" s="23"/>
      <c r="J63" s="23"/>
      <c r="K63" s="23"/>
      <c r="L63" s="23"/>
      <c r="M63" s="23"/>
      <c r="N63" s="23"/>
      <c r="O63" s="23"/>
      <c r="P63" s="23"/>
      <c r="Q63" s="23"/>
      <c r="R63" s="23"/>
      <c r="S63" s="23"/>
      <c r="T63" s="23"/>
      <c r="U63" s="23"/>
      <c r="V63" s="23"/>
      <c r="W63" s="23"/>
      <c r="X63" s="23"/>
      <c r="Y63" s="23"/>
      <c r="Z63" s="23"/>
      <c r="AA63" s="236" t="s">
        <v>1560</v>
      </c>
      <c r="AB63" s="236" t="s">
        <v>1561</v>
      </c>
      <c r="AC63" s="153" t="str">
        <f>IF($F$50&lt;&gt;"",DAY($F$50),"")</f>
        <v/>
      </c>
      <c r="AD63" s="236" t="s">
        <v>1408</v>
      </c>
      <c r="AE63" s="236" t="s">
        <v>1437</v>
      </c>
      <c r="AF63" s="236" t="s">
        <v>1480</v>
      </c>
      <c r="AG63" s="236" t="s">
        <v>334</v>
      </c>
      <c r="AH63" s="236" t="s">
        <v>1410</v>
      </c>
      <c r="AI63" s="236" t="s">
        <v>174</v>
      </c>
      <c r="AJ63" s="236" t="s">
        <v>174</v>
      </c>
      <c r="AK63" s="236" t="s">
        <v>174</v>
      </c>
      <c r="AL63" s="236" t="s">
        <v>921</v>
      </c>
    </row>
    <row r="64" spans="1:38" ht="42" customHeight="1">
      <c r="A64" s="21" t="s">
        <v>1556</v>
      </c>
      <c r="B64" s="380" t="s">
        <v>1557</v>
      </c>
      <c r="C64" s="390"/>
      <c r="D64" s="410"/>
      <c r="E64" s="56">
        <v>66</v>
      </c>
      <c r="F64" s="56"/>
      <c r="G64" s="23"/>
      <c r="H64" s="23"/>
      <c r="I64" s="23"/>
      <c r="J64" s="23"/>
      <c r="K64" s="23"/>
      <c r="L64" s="23"/>
      <c r="M64" s="23"/>
      <c r="N64" s="23"/>
      <c r="O64" s="23"/>
      <c r="P64" s="23"/>
      <c r="Q64" s="23"/>
      <c r="R64" s="23"/>
      <c r="S64" s="23"/>
      <c r="T64" s="23"/>
      <c r="U64" s="23"/>
      <c r="V64" s="23"/>
      <c r="W64" s="23"/>
      <c r="X64" s="23"/>
      <c r="Y64" s="23"/>
      <c r="Z64" s="23"/>
      <c r="AA64" s="236" t="s">
        <v>1562</v>
      </c>
      <c r="AB64" s="236" t="s">
        <v>1563</v>
      </c>
      <c r="AC64" s="156" t="str">
        <f>IF($G$47&lt;&gt;"",$G$47,"")</f>
        <v/>
      </c>
      <c r="AD64" s="236" t="s">
        <v>1408</v>
      </c>
      <c r="AE64" s="236" t="s">
        <v>1437</v>
      </c>
      <c r="AF64" s="236" t="s">
        <v>1480</v>
      </c>
      <c r="AG64" s="236" t="s">
        <v>334</v>
      </c>
      <c r="AH64" s="236" t="s">
        <v>1410</v>
      </c>
      <c r="AI64" s="236" t="s">
        <v>174</v>
      </c>
      <c r="AJ64" s="236" t="s">
        <v>174</v>
      </c>
      <c r="AK64" s="236" t="s">
        <v>174</v>
      </c>
      <c r="AL64" s="236" t="s">
        <v>283</v>
      </c>
    </row>
    <row r="65" spans="1:38" ht="18.600000000000001" customHeight="1">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6" t="s">
        <v>1566</v>
      </c>
      <c r="AB65" s="236" t="s">
        <v>1567</v>
      </c>
      <c r="AC65" s="156" t="str">
        <f>IF($G$48&lt;&gt;"",$G$48,"")</f>
        <v/>
      </c>
      <c r="AD65" s="236" t="s">
        <v>1408</v>
      </c>
      <c r="AE65" s="236" t="s">
        <v>1437</v>
      </c>
      <c r="AF65" s="236" t="s">
        <v>1480</v>
      </c>
      <c r="AG65" s="236" t="s">
        <v>334</v>
      </c>
      <c r="AH65" s="236" t="s">
        <v>1410</v>
      </c>
      <c r="AI65" s="236" t="s">
        <v>174</v>
      </c>
      <c r="AJ65" s="236" t="s">
        <v>174</v>
      </c>
      <c r="AK65" s="236" t="s">
        <v>174</v>
      </c>
      <c r="AL65" s="236" t="s">
        <v>283</v>
      </c>
    </row>
    <row r="66" spans="1:38" ht="12.75" customHeight="1">
      <c r="A66" s="21"/>
      <c r="B66" s="408"/>
      <c r="C66" s="390"/>
      <c r="D66" s="390"/>
      <c r="E66" s="58" t="s">
        <v>338</v>
      </c>
      <c r="F66" s="58" t="s">
        <v>1451</v>
      </c>
      <c r="G66" s="23"/>
      <c r="H66" s="23"/>
      <c r="I66" s="23"/>
      <c r="J66" s="23"/>
      <c r="K66" s="23"/>
      <c r="L66" s="23"/>
      <c r="M66" s="23"/>
      <c r="N66" s="23"/>
      <c r="O66" s="23"/>
      <c r="P66" s="23"/>
      <c r="Q66" s="23"/>
      <c r="R66" s="23"/>
      <c r="S66" s="23"/>
      <c r="T66" s="23"/>
      <c r="U66" s="23"/>
      <c r="V66" s="23"/>
      <c r="W66" s="23"/>
      <c r="X66" s="23"/>
      <c r="Y66" s="23"/>
      <c r="Z66" s="23"/>
      <c r="AA66" s="236" t="s">
        <v>1568</v>
      </c>
      <c r="AB66" s="236" t="s">
        <v>1569</v>
      </c>
      <c r="AC66" s="156" t="str">
        <f>IF($G$49&lt;&gt;"",$G$49,"")</f>
        <v/>
      </c>
      <c r="AD66" s="236" t="s">
        <v>1408</v>
      </c>
      <c r="AE66" s="236" t="s">
        <v>1437</v>
      </c>
      <c r="AF66" s="236" t="s">
        <v>1480</v>
      </c>
      <c r="AG66" s="236" t="s">
        <v>334</v>
      </c>
      <c r="AH66" s="236" t="s">
        <v>1410</v>
      </c>
      <c r="AI66" s="236" t="s">
        <v>174</v>
      </c>
      <c r="AJ66" s="236" t="s">
        <v>174</v>
      </c>
      <c r="AK66" s="236" t="s">
        <v>174</v>
      </c>
      <c r="AL66" s="236" t="s">
        <v>283</v>
      </c>
    </row>
    <row r="67" spans="1:38" ht="33.6" customHeight="1">
      <c r="A67" s="21" t="s">
        <v>1564</v>
      </c>
      <c r="B67" s="380" t="s">
        <v>1565</v>
      </c>
      <c r="C67" s="390"/>
      <c r="D67" s="410"/>
      <c r="E67" s="56">
        <v>66</v>
      </c>
      <c r="F67" s="56"/>
      <c r="G67" s="23"/>
      <c r="H67" s="23"/>
      <c r="I67" s="23"/>
      <c r="J67" s="23"/>
      <c r="K67" s="23"/>
      <c r="L67" s="23"/>
      <c r="M67" s="23"/>
      <c r="N67" s="23"/>
      <c r="O67" s="23"/>
      <c r="P67" s="23"/>
      <c r="Q67" s="23"/>
      <c r="R67" s="23"/>
      <c r="S67" s="23"/>
      <c r="T67" s="23"/>
      <c r="U67" s="23"/>
      <c r="V67" s="23"/>
      <c r="W67" s="23"/>
      <c r="X67" s="23"/>
      <c r="Y67" s="23"/>
      <c r="Z67" s="23"/>
      <c r="AA67" s="236" t="s">
        <v>1572</v>
      </c>
      <c r="AB67" s="236" t="s">
        <v>1573</v>
      </c>
      <c r="AC67" s="156" t="str">
        <f>IF($G$50&lt;&gt;"",$G$50,"")</f>
        <v/>
      </c>
      <c r="AD67" s="236" t="s">
        <v>1408</v>
      </c>
      <c r="AE67" s="236" t="s">
        <v>1437</v>
      </c>
      <c r="AF67" s="236" t="s">
        <v>1480</v>
      </c>
      <c r="AG67" s="236" t="s">
        <v>334</v>
      </c>
      <c r="AH67" s="236" t="s">
        <v>1410</v>
      </c>
      <c r="AI67" s="236" t="s">
        <v>174</v>
      </c>
      <c r="AJ67" s="236" t="s">
        <v>174</v>
      </c>
      <c r="AK67" s="236" t="s">
        <v>174</v>
      </c>
      <c r="AL67" s="236" t="s">
        <v>283</v>
      </c>
    </row>
    <row r="68" spans="1:38" ht="27" customHeight="1">
      <c r="A68" s="21"/>
      <c r="B68" s="39"/>
      <c r="D68" s="36"/>
      <c r="E68" s="59"/>
      <c r="F68" s="59"/>
      <c r="G68" s="23"/>
      <c r="H68" s="23"/>
      <c r="I68" s="23"/>
      <c r="J68" s="23"/>
      <c r="K68" s="23"/>
      <c r="L68" s="23"/>
      <c r="M68" s="23"/>
      <c r="N68" s="23"/>
      <c r="O68" s="23"/>
      <c r="P68" s="23"/>
      <c r="Q68" s="23"/>
      <c r="R68" s="23"/>
      <c r="S68" s="23"/>
      <c r="T68" s="23"/>
      <c r="U68" s="23"/>
      <c r="V68" s="23"/>
      <c r="W68" s="23"/>
      <c r="X68" s="23"/>
      <c r="Y68" s="23"/>
      <c r="Z68" s="23"/>
      <c r="AA68" s="236" t="s">
        <v>1574</v>
      </c>
      <c r="AB68" s="236" t="s">
        <v>1532</v>
      </c>
      <c r="AC68" s="156" t="str">
        <f>IF($E$55&lt;&gt;"",$E$55,"")</f>
        <v>No</v>
      </c>
      <c r="AD68" s="236" t="s">
        <v>1408</v>
      </c>
      <c r="AE68" s="236" t="s">
        <v>1437</v>
      </c>
      <c r="AF68" s="236" t="s">
        <v>1480</v>
      </c>
      <c r="AG68" s="236" t="s">
        <v>334</v>
      </c>
      <c r="AH68" s="236" t="s">
        <v>1410</v>
      </c>
      <c r="AI68" s="236" t="s">
        <v>174</v>
      </c>
      <c r="AJ68" s="236" t="s">
        <v>174</v>
      </c>
      <c r="AK68" s="236" t="s">
        <v>174</v>
      </c>
      <c r="AL68" s="236" t="s">
        <v>204</v>
      </c>
    </row>
    <row r="69" spans="1:38" ht="27" customHeight="1">
      <c r="A69" s="20"/>
      <c r="B69" s="23"/>
      <c r="C69" s="23"/>
      <c r="D69" s="23"/>
      <c r="E69" s="58" t="s">
        <v>338</v>
      </c>
      <c r="F69" s="58" t="s">
        <v>1451</v>
      </c>
      <c r="G69" s="23"/>
      <c r="H69" s="23"/>
      <c r="I69" s="23"/>
      <c r="J69" s="23"/>
      <c r="K69" s="23"/>
      <c r="L69" s="23"/>
      <c r="M69" s="23"/>
      <c r="N69" s="23"/>
      <c r="O69" s="23"/>
      <c r="P69" s="23"/>
      <c r="Q69" s="23"/>
      <c r="R69" s="23"/>
      <c r="S69" s="23"/>
      <c r="T69" s="23"/>
      <c r="U69" s="23"/>
      <c r="V69" s="23"/>
      <c r="W69" s="23"/>
      <c r="X69" s="23"/>
      <c r="Y69" s="23"/>
      <c r="Z69" s="23"/>
      <c r="AA69" s="236" t="s">
        <v>1577</v>
      </c>
      <c r="AB69" s="236" t="s">
        <v>1538</v>
      </c>
      <c r="AC69" s="156" t="str">
        <f>IF($B$58&lt;&gt;"",$B$58,"")</f>
        <v/>
      </c>
      <c r="AD69" s="236" t="s">
        <v>1408</v>
      </c>
      <c r="AE69" s="236" t="s">
        <v>1437</v>
      </c>
      <c r="AF69" s="236" t="s">
        <v>1454</v>
      </c>
      <c r="AG69" s="236" t="s">
        <v>334</v>
      </c>
      <c r="AH69" s="236" t="s">
        <v>1410</v>
      </c>
      <c r="AI69" s="236" t="s">
        <v>174</v>
      </c>
      <c r="AJ69" s="236" t="s">
        <v>174</v>
      </c>
      <c r="AK69" s="236" t="s">
        <v>174</v>
      </c>
      <c r="AL69" s="236" t="s">
        <v>175</v>
      </c>
    </row>
    <row r="70" spans="1:38" ht="12.75" customHeight="1">
      <c r="A70" s="21" t="s">
        <v>1570</v>
      </c>
      <c r="B70" s="380" t="s">
        <v>1571</v>
      </c>
      <c r="C70" s="390"/>
      <c r="D70" s="410"/>
      <c r="E70" s="56"/>
      <c r="F70" s="56"/>
      <c r="G70" s="59"/>
      <c r="H70" s="23"/>
      <c r="I70" s="23"/>
      <c r="J70" s="23"/>
      <c r="K70" s="23"/>
      <c r="L70" s="23"/>
      <c r="M70" s="23"/>
      <c r="N70" s="23"/>
      <c r="O70" s="23"/>
      <c r="P70" s="23"/>
      <c r="Q70" s="23"/>
      <c r="R70" s="23"/>
      <c r="S70" s="23"/>
      <c r="T70" s="23"/>
      <c r="U70" s="23"/>
      <c r="V70" s="23"/>
      <c r="W70" s="23"/>
      <c r="X70" s="23"/>
      <c r="Y70" s="23"/>
      <c r="Z70" s="23"/>
      <c r="AA70" s="236" t="s">
        <v>1578</v>
      </c>
      <c r="AB70" s="236" t="s">
        <v>1579</v>
      </c>
      <c r="AC70" s="156" t="str">
        <f>IF($D$61&lt;&gt;"",$D$61,"")</f>
        <v>C</v>
      </c>
      <c r="AD70" s="236" t="s">
        <v>1408</v>
      </c>
      <c r="AE70" s="236" t="s">
        <v>1437</v>
      </c>
      <c r="AF70" s="236" t="s">
        <v>1580</v>
      </c>
      <c r="AG70" s="236" t="s">
        <v>334</v>
      </c>
      <c r="AH70" s="236" t="s">
        <v>1410</v>
      </c>
      <c r="AI70" s="236" t="s">
        <v>174</v>
      </c>
      <c r="AJ70" s="236" t="s">
        <v>174</v>
      </c>
      <c r="AK70" s="236" t="s">
        <v>174</v>
      </c>
      <c r="AL70" s="236" t="s">
        <v>338</v>
      </c>
    </row>
    <row r="71" spans="1:38" ht="27.75" customHeight="1">
      <c r="A71" s="21"/>
      <c r="B71" s="39"/>
      <c r="D71" s="36"/>
      <c r="E71" s="262"/>
      <c r="F71" s="101"/>
      <c r="G71" s="59"/>
      <c r="H71" s="23"/>
      <c r="I71" s="23"/>
      <c r="J71" s="23"/>
      <c r="K71" s="23"/>
      <c r="L71" s="23"/>
      <c r="M71" s="23"/>
      <c r="N71" s="23"/>
      <c r="O71" s="23"/>
      <c r="P71" s="23"/>
      <c r="Q71" s="23"/>
      <c r="R71" s="23"/>
      <c r="S71" s="23"/>
      <c r="T71" s="23"/>
      <c r="U71" s="23"/>
      <c r="V71" s="23"/>
      <c r="W71" s="23"/>
      <c r="X71" s="23"/>
      <c r="Y71" s="23"/>
      <c r="Z71" s="23"/>
      <c r="AA71" s="236" t="s">
        <v>1583</v>
      </c>
      <c r="AB71" s="236" t="s">
        <v>1557</v>
      </c>
      <c r="AC71" s="156">
        <f>IF($E$64&lt;&gt;"",$E$64,"")</f>
        <v>66</v>
      </c>
      <c r="AD71" s="236" t="s">
        <v>1408</v>
      </c>
      <c r="AE71" s="236" t="s">
        <v>1448</v>
      </c>
      <c r="AF71" s="236" t="s">
        <v>1584</v>
      </c>
      <c r="AG71" s="236" t="s">
        <v>334</v>
      </c>
      <c r="AH71" s="236" t="s">
        <v>1410</v>
      </c>
      <c r="AI71" s="236" t="s">
        <v>174</v>
      </c>
      <c r="AJ71" s="236" t="s">
        <v>174</v>
      </c>
      <c r="AK71" s="236" t="s">
        <v>174</v>
      </c>
      <c r="AL71" s="236" t="s">
        <v>338</v>
      </c>
    </row>
    <row r="72" spans="1:38" ht="27.75" customHeight="1">
      <c r="A72" s="21"/>
      <c r="B72" s="101"/>
      <c r="C72" s="101"/>
      <c r="D72" s="101"/>
      <c r="E72" s="58" t="s">
        <v>338</v>
      </c>
      <c r="F72" s="58" t="s">
        <v>1451</v>
      </c>
      <c r="G72" s="59"/>
      <c r="H72" s="23"/>
      <c r="I72" s="23"/>
      <c r="J72" s="23"/>
      <c r="K72" s="23"/>
      <c r="L72" s="23"/>
      <c r="M72" s="23"/>
      <c r="N72" s="23"/>
      <c r="O72" s="23"/>
      <c r="P72" s="23"/>
      <c r="Q72" s="23"/>
      <c r="R72" s="23"/>
      <c r="S72" s="23"/>
      <c r="T72" s="23"/>
      <c r="U72" s="23"/>
      <c r="V72" s="23"/>
      <c r="W72" s="23"/>
      <c r="X72" s="23"/>
      <c r="Y72" s="23"/>
      <c r="Z72" s="23"/>
      <c r="AA72" s="236" t="s">
        <v>1585</v>
      </c>
      <c r="AB72" s="236" t="s">
        <v>1557</v>
      </c>
      <c r="AC72" s="156" t="str">
        <f>IF($F$64&lt;&gt;"",$F$64,"")</f>
        <v/>
      </c>
      <c r="AD72" s="236" t="s">
        <v>1408</v>
      </c>
      <c r="AE72" s="236" t="s">
        <v>1448</v>
      </c>
      <c r="AF72" s="236" t="s">
        <v>1584</v>
      </c>
      <c r="AG72" s="236" t="s">
        <v>334</v>
      </c>
      <c r="AH72" s="236" t="s">
        <v>1410</v>
      </c>
      <c r="AI72" s="236" t="s">
        <v>174</v>
      </c>
      <c r="AJ72" s="236" t="s">
        <v>174</v>
      </c>
      <c r="AK72" s="236" t="s">
        <v>174</v>
      </c>
      <c r="AL72" s="236" t="s">
        <v>1451</v>
      </c>
    </row>
    <row r="73" spans="1:38" ht="38.450000000000003" customHeight="1">
      <c r="A73" s="21" t="s">
        <v>1575</v>
      </c>
      <c r="B73" s="380" t="s">
        <v>1576</v>
      </c>
      <c r="C73" s="390"/>
      <c r="D73" s="410"/>
      <c r="E73" s="56"/>
      <c r="F73" s="56"/>
      <c r="G73" s="59"/>
      <c r="H73" s="23"/>
      <c r="I73" s="23"/>
      <c r="J73" s="23"/>
      <c r="K73" s="23"/>
      <c r="L73" s="23"/>
      <c r="M73" s="23"/>
      <c r="N73" s="23"/>
      <c r="O73" s="23"/>
      <c r="P73" s="23"/>
      <c r="Q73" s="23"/>
      <c r="R73" s="23"/>
      <c r="S73" s="23"/>
      <c r="T73" s="23"/>
      <c r="U73" s="23"/>
      <c r="V73" s="23"/>
      <c r="W73" s="23"/>
      <c r="X73" s="23"/>
      <c r="Y73" s="23"/>
      <c r="Z73" s="23"/>
      <c r="AA73" s="236" t="s">
        <v>1586</v>
      </c>
      <c r="AB73" s="236" t="s">
        <v>1565</v>
      </c>
      <c r="AC73" s="156">
        <f>IF($E$67&lt;&gt;"",$E$67,"")</f>
        <v>66</v>
      </c>
      <c r="AD73" s="236" t="s">
        <v>1408</v>
      </c>
      <c r="AE73" s="236" t="s">
        <v>1448</v>
      </c>
      <c r="AF73" s="236" t="s">
        <v>1587</v>
      </c>
      <c r="AG73" s="236" t="s">
        <v>334</v>
      </c>
      <c r="AH73" s="236" t="s">
        <v>1410</v>
      </c>
      <c r="AI73" s="236" t="s">
        <v>174</v>
      </c>
      <c r="AJ73" s="236" t="s">
        <v>174</v>
      </c>
      <c r="AK73" s="236" t="s">
        <v>174</v>
      </c>
      <c r="AL73" s="236" t="s">
        <v>338</v>
      </c>
    </row>
    <row r="74" spans="1:38" ht="26.25" customHeight="1">
      <c r="A74" s="21"/>
      <c r="B74" s="101"/>
      <c r="C74" s="101"/>
      <c r="D74" s="101"/>
      <c r="E74" s="101"/>
      <c r="F74" s="101"/>
      <c r="G74" s="59"/>
      <c r="H74" s="23"/>
      <c r="I74" s="23"/>
      <c r="J74" s="23"/>
      <c r="K74" s="23"/>
      <c r="L74" s="23"/>
      <c r="M74" s="23"/>
      <c r="N74" s="23"/>
      <c r="O74" s="23"/>
      <c r="P74" s="23"/>
      <c r="Q74" s="23"/>
      <c r="R74" s="23"/>
      <c r="S74" s="23"/>
      <c r="T74" s="23"/>
      <c r="U74" s="23"/>
      <c r="V74" s="23"/>
      <c r="W74" s="23"/>
      <c r="X74" s="23"/>
      <c r="Y74" s="23"/>
      <c r="Z74" s="23"/>
      <c r="AA74" s="236" t="s">
        <v>1589</v>
      </c>
      <c r="AB74" s="236" t="s">
        <v>1565</v>
      </c>
      <c r="AC74" s="156" t="str">
        <f>IF($F$67&lt;&gt;"",$F$67,"")</f>
        <v/>
      </c>
      <c r="AD74" s="236" t="s">
        <v>1408</v>
      </c>
      <c r="AE74" s="236" t="s">
        <v>1448</v>
      </c>
      <c r="AF74" s="236" t="s">
        <v>1587</v>
      </c>
      <c r="AG74" s="236" t="s">
        <v>334</v>
      </c>
      <c r="AH74" s="236" t="s">
        <v>1410</v>
      </c>
      <c r="AI74" s="236" t="s">
        <v>174</v>
      </c>
      <c r="AJ74" s="236" t="s">
        <v>174</v>
      </c>
      <c r="AK74" s="236" t="s">
        <v>174</v>
      </c>
      <c r="AL74" s="236" t="s">
        <v>1451</v>
      </c>
    </row>
    <row r="75" spans="1:38" ht="12.75" customHeight="1">
      <c r="A75" s="21" t="s">
        <v>1581</v>
      </c>
      <c r="B75" s="380" t="s">
        <v>1582</v>
      </c>
      <c r="C75" s="380"/>
      <c r="D75" s="380"/>
      <c r="E75" s="380"/>
      <c r="F75" s="380"/>
      <c r="G75" s="380"/>
      <c r="H75" s="23"/>
      <c r="I75" s="23"/>
      <c r="J75" s="23"/>
      <c r="K75" s="23"/>
      <c r="L75" s="23"/>
      <c r="M75" s="23"/>
      <c r="N75" s="23"/>
      <c r="O75" s="23"/>
      <c r="P75" s="23"/>
      <c r="Q75" s="23"/>
      <c r="R75" s="23"/>
      <c r="S75" s="23"/>
      <c r="T75" s="23"/>
      <c r="U75" s="23"/>
      <c r="V75" s="23"/>
      <c r="W75" s="23"/>
      <c r="X75" s="23"/>
      <c r="Y75" s="23"/>
      <c r="Z75" s="23"/>
      <c r="AA75" s="236" t="s">
        <v>1592</v>
      </c>
      <c r="AB75" s="236" t="s">
        <v>1571</v>
      </c>
      <c r="AC75" s="156" t="str">
        <f>IF($E$70&lt;&gt;"",$E$70,"")</f>
        <v/>
      </c>
      <c r="AD75" s="236" t="s">
        <v>1408</v>
      </c>
      <c r="AE75" s="236" t="s">
        <v>1448</v>
      </c>
      <c r="AF75" s="236" t="s">
        <v>1593</v>
      </c>
      <c r="AG75" s="236" t="s">
        <v>334</v>
      </c>
      <c r="AH75" s="236" t="s">
        <v>1410</v>
      </c>
      <c r="AI75" s="236" t="s">
        <v>174</v>
      </c>
      <c r="AJ75" s="236" t="s">
        <v>174</v>
      </c>
      <c r="AK75" s="236" t="s">
        <v>174</v>
      </c>
      <c r="AL75" s="236" t="s">
        <v>338</v>
      </c>
    </row>
    <row r="76" spans="1:38" ht="12.75" customHeight="1">
      <c r="A76" s="21"/>
      <c r="B76" s="369" t="s">
        <v>2709</v>
      </c>
      <c r="C76" s="372"/>
      <c r="D76" s="372"/>
      <c r="E76" s="372"/>
      <c r="F76" s="372"/>
      <c r="G76" s="372"/>
      <c r="H76" s="23"/>
      <c r="I76" s="23"/>
      <c r="J76" s="23"/>
      <c r="K76" s="23"/>
      <c r="L76" s="23"/>
      <c r="M76" s="23"/>
      <c r="N76" s="23"/>
      <c r="O76" s="23"/>
      <c r="P76" s="23"/>
      <c r="Q76" s="23"/>
      <c r="R76" s="23"/>
      <c r="S76" s="23"/>
      <c r="T76" s="23"/>
      <c r="U76" s="23"/>
      <c r="V76" s="23"/>
      <c r="W76" s="23"/>
      <c r="X76" s="23"/>
      <c r="Y76" s="23"/>
      <c r="Z76" s="23"/>
      <c r="AA76" s="236" t="s">
        <v>1594</v>
      </c>
      <c r="AB76" s="153" t="s">
        <v>1571</v>
      </c>
      <c r="AC76" s="156" t="str">
        <f>IF($F$70&lt;&gt;"",$F$70,"")</f>
        <v/>
      </c>
      <c r="AD76" s="236" t="s">
        <v>1408</v>
      </c>
      <c r="AE76" s="236" t="s">
        <v>1448</v>
      </c>
      <c r="AF76" s="236" t="s">
        <v>1593</v>
      </c>
      <c r="AG76" s="236" t="s">
        <v>334</v>
      </c>
      <c r="AH76" s="236" t="s">
        <v>1410</v>
      </c>
      <c r="AI76" s="236" t="s">
        <v>174</v>
      </c>
      <c r="AJ76" s="236" t="s">
        <v>174</v>
      </c>
      <c r="AK76" s="236" t="s">
        <v>174</v>
      </c>
      <c r="AL76" s="236" t="s">
        <v>1451</v>
      </c>
    </row>
    <row r="77" spans="1:38" ht="12.75" customHeight="1">
      <c r="A77" s="21"/>
      <c r="B77" s="39"/>
      <c r="C77" s="39"/>
      <c r="D77" s="39"/>
      <c r="E77" s="39"/>
      <c r="F77" s="39"/>
      <c r="G77" s="39"/>
      <c r="H77" s="23"/>
      <c r="I77" s="23"/>
      <c r="J77" s="23"/>
      <c r="K77" s="23"/>
      <c r="L77" s="23"/>
      <c r="M77" s="23"/>
      <c r="N77" s="23"/>
      <c r="O77" s="23"/>
      <c r="P77" s="23"/>
      <c r="Q77" s="23"/>
      <c r="R77" s="23"/>
      <c r="S77" s="23"/>
      <c r="T77" s="23"/>
      <c r="U77" s="23"/>
      <c r="V77" s="23"/>
      <c r="W77" s="23"/>
      <c r="X77" s="23"/>
      <c r="Y77" s="23"/>
      <c r="Z77" s="23"/>
      <c r="AA77" s="236" t="s">
        <v>1595</v>
      </c>
      <c r="AB77" s="236" t="s">
        <v>1576</v>
      </c>
      <c r="AC77" s="156" t="str">
        <f>IF($E$73&lt;&gt;"",$E$73,"")</f>
        <v/>
      </c>
      <c r="AD77" s="236" t="s">
        <v>1408</v>
      </c>
      <c r="AE77" s="236" t="s">
        <v>1448</v>
      </c>
      <c r="AF77" s="236" t="s">
        <v>1596</v>
      </c>
      <c r="AG77" s="236" t="s">
        <v>334</v>
      </c>
      <c r="AH77" s="236" t="s">
        <v>1410</v>
      </c>
      <c r="AI77" s="236" t="s">
        <v>174</v>
      </c>
      <c r="AJ77" s="236" t="s">
        <v>174</v>
      </c>
      <c r="AK77" s="236" t="s">
        <v>174</v>
      </c>
      <c r="AL77" s="236" t="s">
        <v>338</v>
      </c>
    </row>
    <row r="78" spans="1:38" ht="12.75" customHeight="1">
      <c r="A78" s="21"/>
      <c r="B78" s="155" t="s">
        <v>1588</v>
      </c>
      <c r="C78" s="39"/>
      <c r="D78" s="39"/>
      <c r="E78" s="39"/>
      <c r="F78" s="39"/>
      <c r="G78" s="39"/>
      <c r="H78" s="23"/>
      <c r="I78" s="23"/>
      <c r="J78" s="23"/>
      <c r="K78" s="23"/>
      <c r="L78" s="23"/>
      <c r="M78" s="23"/>
      <c r="N78" s="23"/>
      <c r="O78" s="23"/>
      <c r="P78" s="23"/>
      <c r="Q78" s="23"/>
      <c r="R78" s="23"/>
      <c r="S78" s="23"/>
      <c r="T78" s="23"/>
      <c r="U78" s="23"/>
      <c r="V78" s="23"/>
      <c r="W78" s="23"/>
      <c r="X78" s="23"/>
      <c r="Y78" s="23"/>
      <c r="Z78" s="23"/>
      <c r="AA78" s="236" t="s">
        <v>1598</v>
      </c>
      <c r="AB78" s="236" t="s">
        <v>1576</v>
      </c>
      <c r="AC78" s="156" t="str">
        <f>IF($F$73&lt;&gt;"",$F$73,"")</f>
        <v/>
      </c>
      <c r="AD78" s="236" t="s">
        <v>1408</v>
      </c>
      <c r="AE78" s="236" t="s">
        <v>1448</v>
      </c>
      <c r="AF78" s="236" t="s">
        <v>1596</v>
      </c>
      <c r="AG78" s="236" t="s">
        <v>334</v>
      </c>
      <c r="AH78" s="236" t="s">
        <v>1410</v>
      </c>
      <c r="AI78" s="236" t="s">
        <v>174</v>
      </c>
      <c r="AJ78" s="236" t="s">
        <v>174</v>
      </c>
      <c r="AK78" s="236" t="s">
        <v>174</v>
      </c>
      <c r="AL78" s="236" t="s">
        <v>1451</v>
      </c>
    </row>
    <row r="79" spans="1:38" ht="12.75" customHeight="1">
      <c r="A79" s="21" t="s">
        <v>1590</v>
      </c>
      <c r="B79" s="23" t="s">
        <v>1591</v>
      </c>
      <c r="C79" s="23"/>
      <c r="D79" s="23"/>
      <c r="E79" s="23"/>
      <c r="F79" s="39"/>
      <c r="G79" s="39"/>
      <c r="H79" s="23"/>
      <c r="I79" s="23"/>
      <c r="J79" s="23"/>
      <c r="K79" s="23"/>
      <c r="L79" s="23"/>
      <c r="M79" s="23"/>
      <c r="N79" s="23"/>
      <c r="O79" s="23"/>
      <c r="P79" s="23"/>
      <c r="Q79" s="23"/>
      <c r="R79" s="23"/>
      <c r="S79" s="23"/>
      <c r="T79" s="23"/>
      <c r="U79" s="23"/>
      <c r="V79" s="23"/>
      <c r="W79" s="23"/>
      <c r="X79" s="23"/>
      <c r="Y79" s="23"/>
      <c r="Z79" s="23"/>
      <c r="AA79" s="236" t="s">
        <v>1600</v>
      </c>
      <c r="AB79" s="236" t="s">
        <v>1582</v>
      </c>
      <c r="AC79" s="156" t="str">
        <f>IF($B$76&lt;&gt;"",$B$76,"")</f>
        <v>https://www.uh.edu/undergraduate-admissions/apply/transfer/transferring-credit/</v>
      </c>
      <c r="AD79" s="236" t="s">
        <v>1408</v>
      </c>
      <c r="AE79" s="236" t="s">
        <v>1448</v>
      </c>
      <c r="AF79" s="236" t="s">
        <v>1601</v>
      </c>
      <c r="AG79" s="236" t="s">
        <v>334</v>
      </c>
      <c r="AH79" s="236" t="s">
        <v>1410</v>
      </c>
      <c r="AI79" s="236" t="s">
        <v>174</v>
      </c>
      <c r="AJ79" s="236" t="s">
        <v>174</v>
      </c>
      <c r="AK79" s="236" t="s">
        <v>174</v>
      </c>
      <c r="AL79" s="236" t="s">
        <v>175</v>
      </c>
    </row>
    <row r="80" spans="1:38" ht="12.75" customHeight="1">
      <c r="A80" s="21"/>
      <c r="B80" s="23"/>
      <c r="C80" s="23"/>
      <c r="D80" s="23"/>
      <c r="E80" s="23"/>
      <c r="F80" s="39"/>
      <c r="G80" s="39"/>
      <c r="H80" s="23"/>
      <c r="I80" s="23"/>
      <c r="J80" s="23"/>
      <c r="K80" s="23"/>
      <c r="L80" s="23"/>
      <c r="M80" s="23"/>
      <c r="N80" s="23"/>
      <c r="O80" s="23"/>
      <c r="P80" s="23"/>
      <c r="Q80" s="23"/>
      <c r="R80" s="23"/>
      <c r="S80" s="23"/>
      <c r="T80" s="23"/>
      <c r="U80" s="23"/>
      <c r="V80" s="23"/>
      <c r="W80" s="23"/>
      <c r="X80" s="23"/>
      <c r="Y80" s="23"/>
      <c r="Z80" s="23"/>
      <c r="AA80" s="236" t="s">
        <v>1603</v>
      </c>
      <c r="AB80" s="236" t="s">
        <v>1597</v>
      </c>
      <c r="AC80" s="156" t="str">
        <f>IF($E$82&lt;&gt;"",$E$82,"")</f>
        <v xml:space="preserve">Yes </v>
      </c>
      <c r="AD80" s="236" t="s">
        <v>1408</v>
      </c>
      <c r="AE80" s="236" t="s">
        <v>1448</v>
      </c>
      <c r="AF80" s="236" t="s">
        <v>1604</v>
      </c>
      <c r="AG80" s="236" t="s">
        <v>334</v>
      </c>
      <c r="AH80" s="236" t="s">
        <v>1410</v>
      </c>
      <c r="AI80" s="236" t="s">
        <v>174</v>
      </c>
      <c r="AJ80" s="236" t="s">
        <v>174</v>
      </c>
      <c r="AK80" s="236" t="s">
        <v>174</v>
      </c>
      <c r="AL80" s="236" t="s">
        <v>204</v>
      </c>
    </row>
    <row r="81" spans="1:38" ht="12.75" customHeight="1">
      <c r="A81" s="21"/>
      <c r="B81" s="408"/>
      <c r="C81" s="390"/>
      <c r="D81" s="390"/>
      <c r="E81" s="58" t="s">
        <v>215</v>
      </c>
      <c r="F81" s="160"/>
      <c r="G81" s="39"/>
      <c r="H81" s="23"/>
      <c r="I81" s="23"/>
      <c r="J81" s="23"/>
      <c r="K81" s="23"/>
      <c r="L81" s="23"/>
      <c r="M81" s="23"/>
      <c r="N81" s="23"/>
      <c r="O81" s="23"/>
      <c r="P81" s="23"/>
      <c r="Q81" s="23"/>
      <c r="R81" s="23"/>
      <c r="S81" s="23"/>
      <c r="T81" s="23"/>
      <c r="U81" s="23"/>
      <c r="V81" s="23"/>
      <c r="W81" s="23"/>
      <c r="X81" s="23"/>
      <c r="Y81" s="23"/>
      <c r="Z81" s="23"/>
      <c r="AA81" s="236" t="s">
        <v>1605</v>
      </c>
      <c r="AB81" s="236" t="s">
        <v>1599</v>
      </c>
      <c r="AC81" s="156" t="str">
        <f>IF($E$83&lt;&gt;"",$E$83,"")</f>
        <v>Yes</v>
      </c>
      <c r="AD81" s="236" t="s">
        <v>1408</v>
      </c>
      <c r="AE81" s="236" t="s">
        <v>1448</v>
      </c>
      <c r="AF81" s="236" t="s">
        <v>1604</v>
      </c>
      <c r="AG81" s="236" t="s">
        <v>334</v>
      </c>
      <c r="AH81" s="236" t="s">
        <v>1410</v>
      </c>
      <c r="AI81" s="236" t="s">
        <v>174</v>
      </c>
      <c r="AJ81" s="236" t="s">
        <v>174</v>
      </c>
      <c r="AK81" s="236" t="s">
        <v>174</v>
      </c>
      <c r="AL81" s="236" t="s">
        <v>204</v>
      </c>
    </row>
    <row r="82" spans="1:38" ht="12.75" customHeight="1">
      <c r="A82" s="21"/>
      <c r="B82" s="379" t="s">
        <v>1597</v>
      </c>
      <c r="C82" s="390"/>
      <c r="D82" s="410"/>
      <c r="E82" s="56" t="s">
        <v>2710</v>
      </c>
      <c r="F82" s="160"/>
      <c r="G82" s="39"/>
      <c r="H82" s="23"/>
      <c r="I82" s="23"/>
      <c r="J82" s="23"/>
      <c r="K82" s="23"/>
      <c r="L82" s="23"/>
      <c r="M82" s="23"/>
      <c r="N82" s="23"/>
      <c r="O82" s="23"/>
      <c r="P82" s="23"/>
      <c r="Q82" s="23"/>
      <c r="R82" s="23"/>
      <c r="S82" s="23"/>
      <c r="T82" s="23"/>
      <c r="U82" s="23"/>
      <c r="V82" s="23"/>
      <c r="W82" s="23"/>
      <c r="X82" s="23"/>
      <c r="Y82" s="23"/>
      <c r="Z82" s="23"/>
      <c r="AA82" s="236" t="s">
        <v>1606</v>
      </c>
      <c r="AB82" s="236" t="s">
        <v>1602</v>
      </c>
      <c r="AC82" s="156" t="str">
        <f>IF($E$84&lt;&gt;"",$E$84,"")</f>
        <v>Yes</v>
      </c>
      <c r="AD82" s="236" t="s">
        <v>1408</v>
      </c>
      <c r="AE82" s="236" t="s">
        <v>1448</v>
      </c>
      <c r="AF82" s="236" t="s">
        <v>1604</v>
      </c>
      <c r="AG82" s="236" t="s">
        <v>334</v>
      </c>
      <c r="AH82" s="236" t="s">
        <v>1410</v>
      </c>
      <c r="AI82" s="236" t="s">
        <v>174</v>
      </c>
      <c r="AJ82" s="236" t="s">
        <v>174</v>
      </c>
      <c r="AK82" s="236" t="s">
        <v>174</v>
      </c>
      <c r="AL82" s="236" t="s">
        <v>204</v>
      </c>
    </row>
    <row r="83" spans="1:38" ht="12.75" customHeight="1">
      <c r="A83" s="21"/>
      <c r="B83" s="379" t="s">
        <v>1599</v>
      </c>
      <c r="C83" s="390"/>
      <c r="D83" s="410"/>
      <c r="E83" s="56" t="s">
        <v>2688</v>
      </c>
      <c r="F83" s="160"/>
      <c r="G83" s="39"/>
      <c r="H83" s="23"/>
      <c r="I83" s="23"/>
      <c r="J83" s="23"/>
      <c r="K83" s="23"/>
      <c r="L83" s="23"/>
      <c r="M83" s="23"/>
      <c r="N83" s="23"/>
      <c r="O83" s="23"/>
      <c r="P83" s="23"/>
      <c r="Q83" s="23"/>
      <c r="R83" s="23"/>
      <c r="S83" s="23"/>
      <c r="T83" s="23"/>
      <c r="U83" s="23"/>
      <c r="V83" s="23"/>
      <c r="W83" s="23"/>
      <c r="X83" s="23"/>
      <c r="Y83" s="23"/>
      <c r="Z83" s="23"/>
      <c r="AA83" s="236" t="s">
        <v>1609</v>
      </c>
      <c r="AB83" s="236" t="s">
        <v>338</v>
      </c>
      <c r="AC83" s="156">
        <f>IF($E$87&lt;&gt;"",$E$87,"")</f>
        <v>12</v>
      </c>
      <c r="AD83" s="236" t="s">
        <v>1408</v>
      </c>
      <c r="AE83" s="236" t="s">
        <v>1448</v>
      </c>
      <c r="AF83" s="236" t="s">
        <v>1610</v>
      </c>
      <c r="AG83" s="236" t="s">
        <v>334</v>
      </c>
      <c r="AH83" s="236" t="s">
        <v>1410</v>
      </c>
      <c r="AI83" s="236" t="s">
        <v>174</v>
      </c>
      <c r="AJ83" s="236" t="s">
        <v>174</v>
      </c>
      <c r="AK83" s="236" t="s">
        <v>174</v>
      </c>
      <c r="AL83" s="236" t="s">
        <v>338</v>
      </c>
    </row>
    <row r="84" spans="1:38" ht="12.75" customHeight="1">
      <c r="A84" s="21"/>
      <c r="B84" s="379" t="s">
        <v>1602</v>
      </c>
      <c r="C84" s="390"/>
      <c r="D84" s="410"/>
      <c r="E84" s="56" t="s">
        <v>2688</v>
      </c>
      <c r="F84" s="160"/>
      <c r="G84" s="39"/>
      <c r="H84" s="23"/>
      <c r="I84" s="23"/>
      <c r="J84" s="23"/>
      <c r="K84" s="23"/>
      <c r="L84" s="23"/>
      <c r="M84" s="23"/>
      <c r="N84" s="23"/>
      <c r="O84" s="23"/>
      <c r="P84" s="23"/>
      <c r="Q84" s="23"/>
      <c r="R84" s="23"/>
      <c r="S84" s="23"/>
      <c r="T84" s="23"/>
      <c r="U84" s="23"/>
      <c r="V84" s="23"/>
      <c r="W84" s="23"/>
      <c r="X84" s="23"/>
      <c r="Y84" s="23"/>
      <c r="Z84" s="23"/>
      <c r="AA84" s="236" t="s">
        <v>1611</v>
      </c>
      <c r="AB84" s="236" t="s">
        <v>1451</v>
      </c>
      <c r="AC84" s="156" t="str">
        <f>IF($F$87&lt;&gt;"",$F$87,"")</f>
        <v/>
      </c>
      <c r="AD84" s="236" t="s">
        <v>1408</v>
      </c>
      <c r="AE84" s="236" t="s">
        <v>1448</v>
      </c>
      <c r="AF84" s="236" t="s">
        <v>1610</v>
      </c>
      <c r="AG84" s="236" t="s">
        <v>334</v>
      </c>
      <c r="AH84" s="236" t="s">
        <v>1410</v>
      </c>
      <c r="AI84" s="236" t="s">
        <v>174</v>
      </c>
      <c r="AJ84" s="236" t="s">
        <v>174</v>
      </c>
      <c r="AK84" s="236" t="s">
        <v>174</v>
      </c>
      <c r="AL84" s="236" t="s">
        <v>1451</v>
      </c>
    </row>
    <row r="85" spans="1:38" ht="12.75" customHeight="1">
      <c r="A85" s="21"/>
      <c r="B85" s="23"/>
      <c r="C85" s="23"/>
      <c r="D85" s="23"/>
      <c r="E85" s="23"/>
      <c r="F85" s="39"/>
      <c r="G85" s="39"/>
      <c r="H85" s="23"/>
      <c r="I85" s="23"/>
      <c r="J85" s="23"/>
      <c r="K85" s="23"/>
      <c r="L85" s="23"/>
      <c r="M85" s="23"/>
      <c r="N85" s="23"/>
      <c r="O85" s="23"/>
      <c r="P85" s="23"/>
      <c r="Q85" s="23"/>
      <c r="R85" s="23"/>
      <c r="S85" s="23"/>
      <c r="T85" s="23"/>
      <c r="U85" s="23"/>
      <c r="V85" s="23"/>
      <c r="W85" s="23"/>
      <c r="X85" s="23"/>
      <c r="Y85" s="23"/>
      <c r="Z85" s="23"/>
      <c r="AA85" s="236" t="s">
        <v>1612</v>
      </c>
      <c r="AB85" s="236" t="s">
        <v>338</v>
      </c>
      <c r="AC85" s="156">
        <f>IF($E$92&lt;&gt;"",$E$92,"")</f>
        <v>12</v>
      </c>
      <c r="AD85" s="236" t="s">
        <v>1408</v>
      </c>
      <c r="AE85" s="236" t="s">
        <v>1448</v>
      </c>
      <c r="AF85" s="236" t="s">
        <v>1613</v>
      </c>
      <c r="AG85" s="236" t="s">
        <v>334</v>
      </c>
      <c r="AH85" s="236" t="s">
        <v>1410</v>
      </c>
      <c r="AI85" s="236" t="s">
        <v>174</v>
      </c>
      <c r="AJ85" s="236" t="s">
        <v>174</v>
      </c>
      <c r="AK85" s="236" t="s">
        <v>174</v>
      </c>
      <c r="AL85" s="236" t="s">
        <v>338</v>
      </c>
    </row>
    <row r="86" spans="1:38" ht="12.75" customHeight="1">
      <c r="A86" s="20"/>
      <c r="B86" s="408"/>
      <c r="C86" s="390"/>
      <c r="D86" s="390"/>
      <c r="E86" s="58" t="s">
        <v>338</v>
      </c>
      <c r="F86" s="121" t="s">
        <v>1451</v>
      </c>
      <c r="G86" s="39"/>
      <c r="H86" s="23"/>
      <c r="I86" s="23"/>
      <c r="J86" s="23"/>
      <c r="K86" s="23"/>
      <c r="L86" s="23"/>
      <c r="M86" s="23"/>
      <c r="N86" s="23"/>
      <c r="O86" s="23"/>
      <c r="P86" s="23"/>
      <c r="Q86" s="23"/>
      <c r="R86" s="23"/>
      <c r="S86" s="23"/>
      <c r="T86" s="23"/>
      <c r="U86" s="23"/>
      <c r="V86" s="23"/>
      <c r="W86" s="23"/>
      <c r="X86" s="23"/>
      <c r="Y86" s="23"/>
      <c r="Z86" s="23"/>
      <c r="AA86" s="236" t="s">
        <v>1614</v>
      </c>
      <c r="AB86" s="236" t="s">
        <v>1451</v>
      </c>
      <c r="AC86" s="156" t="str">
        <f>IF($F$92&lt;&gt;"",$F$92,"")</f>
        <v/>
      </c>
      <c r="AD86" s="236" t="s">
        <v>1408</v>
      </c>
      <c r="AE86" s="236" t="s">
        <v>1448</v>
      </c>
      <c r="AF86" s="236" t="s">
        <v>1613</v>
      </c>
      <c r="AG86" s="236" t="s">
        <v>334</v>
      </c>
      <c r="AH86" s="236" t="s">
        <v>1410</v>
      </c>
      <c r="AI86" s="236" t="s">
        <v>174</v>
      </c>
      <c r="AJ86" s="236" t="s">
        <v>174</v>
      </c>
      <c r="AK86" s="236" t="s">
        <v>174</v>
      </c>
      <c r="AL86" s="236" t="s">
        <v>1451</v>
      </c>
    </row>
    <row r="87" spans="1:38" ht="12.75" customHeight="1">
      <c r="A87" s="21" t="s">
        <v>1607</v>
      </c>
      <c r="B87" s="402" t="s">
        <v>1608</v>
      </c>
      <c r="C87" s="390"/>
      <c r="D87" s="410"/>
      <c r="E87" s="433">
        <v>12</v>
      </c>
      <c r="F87" s="435"/>
      <c r="G87" s="39"/>
      <c r="H87" s="23"/>
      <c r="I87" s="23"/>
      <c r="J87" s="23"/>
      <c r="K87" s="23"/>
      <c r="L87" s="23"/>
      <c r="M87" s="23"/>
      <c r="N87" s="23"/>
      <c r="O87" s="23"/>
      <c r="P87" s="23"/>
      <c r="Q87" s="23"/>
      <c r="R87" s="23"/>
      <c r="S87" s="23"/>
      <c r="T87" s="23"/>
      <c r="U87" s="23"/>
      <c r="V87" s="23"/>
      <c r="W87" s="23"/>
      <c r="X87" s="23"/>
      <c r="Y87" s="23"/>
      <c r="Z87" s="23"/>
      <c r="AA87" s="236" t="s">
        <v>1615</v>
      </c>
      <c r="AB87" s="236" t="s">
        <v>1616</v>
      </c>
      <c r="AC87" s="156" t="str">
        <f>IF($E$98&lt;&gt;"",$E$98,"")</f>
        <v xml:space="preserve">Yes  </v>
      </c>
      <c r="AD87" s="236" t="s">
        <v>1408</v>
      </c>
      <c r="AE87" s="236" t="s">
        <v>1448</v>
      </c>
      <c r="AF87" s="236" t="s">
        <v>1617</v>
      </c>
      <c r="AG87" s="236" t="s">
        <v>334</v>
      </c>
      <c r="AH87" s="236" t="s">
        <v>1410</v>
      </c>
      <c r="AI87" s="236" t="s">
        <v>174</v>
      </c>
      <c r="AJ87" s="236" t="s">
        <v>174</v>
      </c>
      <c r="AK87" s="236" t="s">
        <v>174</v>
      </c>
      <c r="AL87" s="236" t="s">
        <v>204</v>
      </c>
    </row>
    <row r="88" spans="1:38" ht="12.75" customHeight="1">
      <c r="A88" s="21"/>
      <c r="B88" s="390"/>
      <c r="C88" s="390"/>
      <c r="D88" s="410"/>
      <c r="E88" s="434"/>
      <c r="F88" s="434"/>
      <c r="G88" s="39"/>
      <c r="H88" s="23"/>
      <c r="I88" s="23"/>
      <c r="J88" s="23"/>
      <c r="K88" s="23"/>
      <c r="L88" s="23"/>
      <c r="M88" s="23"/>
      <c r="N88" s="23"/>
      <c r="O88" s="23"/>
      <c r="P88" s="23"/>
      <c r="Q88" s="23"/>
      <c r="R88" s="23"/>
      <c r="S88" s="23"/>
      <c r="T88" s="23"/>
      <c r="U88" s="23"/>
      <c r="V88" s="23"/>
      <c r="W88" s="23"/>
      <c r="X88" s="23"/>
      <c r="Y88" s="23"/>
      <c r="Z88" s="23"/>
      <c r="AA88" s="236" t="s">
        <v>1620</v>
      </c>
      <c r="AB88" s="236" t="s">
        <v>1621</v>
      </c>
      <c r="AC88" s="156" t="str">
        <f>IF($B$102&lt;&gt;"",$B$102,"")</f>
        <v/>
      </c>
      <c r="AD88" s="236" t="s">
        <v>1408</v>
      </c>
      <c r="AE88" s="236" t="s">
        <v>1448</v>
      </c>
      <c r="AF88" s="236" t="s">
        <v>1617</v>
      </c>
      <c r="AG88" s="236" t="s">
        <v>334</v>
      </c>
      <c r="AH88" s="236" t="s">
        <v>1410</v>
      </c>
      <c r="AI88" s="236" t="s">
        <v>174</v>
      </c>
      <c r="AJ88" s="236" t="s">
        <v>174</v>
      </c>
      <c r="AK88" s="236" t="s">
        <v>174</v>
      </c>
      <c r="AL88" s="236" t="s">
        <v>207</v>
      </c>
    </row>
    <row r="89" spans="1:38" ht="12.75" customHeight="1">
      <c r="A89" s="21"/>
      <c r="B89" s="390"/>
      <c r="C89" s="390"/>
      <c r="D89" s="410"/>
      <c r="E89" s="387"/>
      <c r="F89" s="387"/>
      <c r="G89" s="39"/>
      <c r="H89" s="23"/>
      <c r="I89" s="23"/>
      <c r="J89" s="23"/>
      <c r="K89" s="23"/>
      <c r="L89" s="23"/>
      <c r="M89" s="23"/>
      <c r="N89" s="23"/>
      <c r="O89" s="23"/>
      <c r="P89" s="23"/>
      <c r="Q89" s="23"/>
      <c r="R89" s="23"/>
      <c r="S89" s="23"/>
      <c r="T89" s="23"/>
      <c r="U89" s="23"/>
      <c r="V89" s="23"/>
      <c r="W89" s="23"/>
      <c r="X89" s="23"/>
      <c r="Y89" s="23"/>
      <c r="Z89" s="23"/>
      <c r="AA89" s="236" t="s">
        <v>1622</v>
      </c>
      <c r="AB89" s="236" t="s">
        <v>1623</v>
      </c>
      <c r="AC89" s="156" t="str">
        <f>IF($B$105&lt;&gt;"",$B$105,"")</f>
        <v/>
      </c>
      <c r="AD89" s="236" t="s">
        <v>1408</v>
      </c>
      <c r="AE89" s="236" t="s">
        <v>1448</v>
      </c>
      <c r="AF89" s="153" t="s">
        <v>1624</v>
      </c>
      <c r="AG89" s="236" t="s">
        <v>334</v>
      </c>
      <c r="AH89" s="236" t="s">
        <v>1410</v>
      </c>
      <c r="AI89" s="236" t="s">
        <v>174</v>
      </c>
      <c r="AJ89" s="236" t="s">
        <v>174</v>
      </c>
      <c r="AK89" s="236" t="s">
        <v>174</v>
      </c>
      <c r="AL89" s="236" t="s">
        <v>175</v>
      </c>
    </row>
    <row r="90" spans="1:38" ht="12.75" customHeight="1">
      <c r="A90" s="21"/>
      <c r="B90" s="40"/>
      <c r="C90" s="40"/>
      <c r="D90" s="40"/>
      <c r="E90" s="23"/>
      <c r="F90" s="39"/>
      <c r="G90" s="39"/>
      <c r="H90" s="23"/>
      <c r="I90" s="23"/>
      <c r="J90" s="23"/>
      <c r="K90" s="23"/>
      <c r="L90" s="23"/>
      <c r="M90" s="23"/>
      <c r="N90" s="23"/>
      <c r="O90" s="23"/>
      <c r="P90" s="23"/>
      <c r="Q90" s="23"/>
      <c r="R90" s="23"/>
      <c r="S90" s="23"/>
      <c r="T90" s="23"/>
      <c r="U90" s="23"/>
      <c r="V90" s="23"/>
      <c r="W90" s="23"/>
      <c r="X90" s="23"/>
      <c r="Y90" s="23"/>
      <c r="Z90" s="23"/>
    </row>
    <row r="91" spans="1:38" ht="12.75" customHeight="1">
      <c r="A91" s="20"/>
      <c r="B91" s="408"/>
      <c r="C91" s="390"/>
      <c r="D91" s="390"/>
      <c r="E91" s="58" t="s">
        <v>338</v>
      </c>
      <c r="F91" s="121" t="s">
        <v>1451</v>
      </c>
      <c r="G91" s="39"/>
      <c r="H91" s="23"/>
      <c r="I91" s="23"/>
      <c r="J91" s="23"/>
      <c r="K91" s="23"/>
      <c r="L91" s="23"/>
      <c r="M91" s="23"/>
      <c r="N91" s="23"/>
      <c r="O91" s="23"/>
      <c r="P91" s="23"/>
      <c r="Q91" s="23"/>
      <c r="R91" s="23"/>
      <c r="S91" s="23"/>
      <c r="T91" s="23"/>
      <c r="U91" s="23"/>
      <c r="V91" s="23"/>
      <c r="W91" s="23"/>
      <c r="X91" s="23"/>
      <c r="Y91" s="23"/>
      <c r="Z91" s="23"/>
    </row>
    <row r="92" spans="1:38" ht="12.75" customHeight="1">
      <c r="A92" s="21" t="s">
        <v>1618</v>
      </c>
      <c r="B92" s="425" t="s">
        <v>1619</v>
      </c>
      <c r="C92" s="390"/>
      <c r="D92" s="410"/>
      <c r="E92" s="433">
        <v>12</v>
      </c>
      <c r="F92" s="435"/>
      <c r="G92" s="39"/>
      <c r="H92" s="23"/>
      <c r="I92" s="23"/>
      <c r="J92" s="23"/>
      <c r="K92" s="23"/>
      <c r="L92" s="23"/>
      <c r="M92" s="23"/>
      <c r="N92" s="23"/>
      <c r="O92" s="23"/>
      <c r="P92" s="23"/>
      <c r="Q92" s="23"/>
      <c r="R92" s="23"/>
      <c r="S92" s="23"/>
      <c r="T92" s="23"/>
      <c r="U92" s="23"/>
      <c r="V92" s="23"/>
      <c r="W92" s="23"/>
      <c r="X92" s="23"/>
      <c r="Y92" s="23"/>
      <c r="Z92" s="23"/>
    </row>
    <row r="93" spans="1:38" ht="12.75" customHeight="1">
      <c r="A93" s="21"/>
      <c r="B93" s="390"/>
      <c r="C93" s="390"/>
      <c r="D93" s="410"/>
      <c r="E93" s="434"/>
      <c r="F93" s="434"/>
      <c r="G93" s="39"/>
      <c r="H93" s="23"/>
      <c r="I93" s="23"/>
      <c r="J93" s="23"/>
      <c r="K93" s="23"/>
      <c r="L93" s="23"/>
      <c r="M93" s="23"/>
      <c r="N93" s="23"/>
      <c r="O93" s="23"/>
      <c r="P93" s="23"/>
      <c r="Q93" s="23"/>
      <c r="R93" s="23"/>
      <c r="S93" s="23"/>
      <c r="T93" s="23"/>
      <c r="U93" s="23"/>
      <c r="V93" s="23"/>
      <c r="W93" s="23"/>
      <c r="X93" s="23"/>
      <c r="Y93" s="23"/>
      <c r="Z93" s="23"/>
    </row>
    <row r="94" spans="1:38" ht="12.75" customHeight="1">
      <c r="A94" s="21"/>
      <c r="B94" s="390"/>
      <c r="C94" s="390"/>
      <c r="D94" s="410"/>
      <c r="E94" s="434"/>
      <c r="F94" s="434"/>
      <c r="G94" s="39"/>
      <c r="H94" s="23"/>
      <c r="I94" s="23"/>
      <c r="J94" s="23"/>
      <c r="K94" s="23"/>
      <c r="L94" s="23"/>
      <c r="M94" s="23"/>
      <c r="N94" s="23"/>
      <c r="O94" s="23"/>
      <c r="P94" s="23"/>
      <c r="Q94" s="23"/>
      <c r="R94" s="23"/>
      <c r="S94" s="23"/>
      <c r="T94" s="23"/>
      <c r="U94" s="23"/>
      <c r="V94" s="23"/>
      <c r="W94" s="23"/>
      <c r="X94" s="23"/>
      <c r="Y94" s="23"/>
      <c r="Z94" s="23"/>
    </row>
    <row r="95" spans="1:38" ht="12.75" customHeight="1">
      <c r="A95" s="21"/>
      <c r="B95" s="392"/>
      <c r="C95" s="392"/>
      <c r="D95" s="436"/>
      <c r="E95" s="387"/>
      <c r="F95" s="387"/>
      <c r="G95" s="39"/>
      <c r="H95" s="23"/>
      <c r="I95" s="23"/>
      <c r="J95" s="23"/>
      <c r="K95" s="23"/>
      <c r="L95" s="23"/>
      <c r="M95" s="23"/>
      <c r="N95" s="23"/>
      <c r="O95" s="23"/>
      <c r="P95" s="23"/>
      <c r="Q95" s="23"/>
      <c r="R95" s="23"/>
      <c r="S95" s="23"/>
      <c r="T95" s="23"/>
      <c r="U95" s="23"/>
      <c r="V95" s="23"/>
      <c r="W95" s="23"/>
      <c r="X95" s="23"/>
      <c r="Y95" s="23"/>
      <c r="Z95" s="23"/>
    </row>
    <row r="96" spans="1:38" ht="12.75" customHeight="1">
      <c r="A96" s="21"/>
      <c r="B96" s="263"/>
      <c r="C96" s="263"/>
      <c r="D96" s="263"/>
      <c r="E96" s="23"/>
      <c r="F96" s="39"/>
      <c r="G96" s="39"/>
      <c r="H96" s="23"/>
      <c r="I96" s="23"/>
      <c r="J96" s="23"/>
      <c r="K96" s="23"/>
      <c r="L96" s="23"/>
      <c r="M96" s="23"/>
      <c r="N96" s="23"/>
      <c r="O96" s="23"/>
      <c r="P96" s="23"/>
      <c r="Q96" s="23"/>
      <c r="R96" s="23"/>
      <c r="S96" s="23"/>
      <c r="T96" s="23"/>
      <c r="U96" s="23"/>
      <c r="V96" s="23"/>
      <c r="W96" s="23"/>
      <c r="X96" s="23"/>
      <c r="Y96" s="23"/>
      <c r="Z96" s="23"/>
    </row>
    <row r="97" spans="1:26" ht="12.75" customHeight="1">
      <c r="A97" s="21"/>
      <c r="B97" s="408"/>
      <c r="C97" s="390"/>
      <c r="D97" s="390"/>
      <c r="E97" s="58" t="s">
        <v>215</v>
      </c>
      <c r="F97" s="160"/>
      <c r="G97" s="39"/>
      <c r="H97" s="23"/>
      <c r="I97" s="23"/>
      <c r="J97" s="23"/>
      <c r="K97" s="23"/>
      <c r="L97" s="23"/>
      <c r="M97" s="23"/>
      <c r="N97" s="23"/>
      <c r="O97" s="23"/>
      <c r="P97" s="23"/>
      <c r="Q97" s="23"/>
      <c r="R97" s="23"/>
      <c r="S97" s="23"/>
      <c r="T97" s="23"/>
      <c r="U97" s="23"/>
      <c r="V97" s="23"/>
      <c r="W97" s="23"/>
      <c r="X97" s="23"/>
      <c r="Y97" s="23"/>
      <c r="Z97" s="23"/>
    </row>
    <row r="98" spans="1:26" ht="12.75" customHeight="1">
      <c r="A98" s="21" t="s">
        <v>1625</v>
      </c>
      <c r="B98" s="438" t="s">
        <v>1616</v>
      </c>
      <c r="C98" s="390"/>
      <c r="D98" s="410"/>
      <c r="E98" s="433" t="s">
        <v>2705</v>
      </c>
      <c r="F98" s="160"/>
      <c r="G98" s="39"/>
      <c r="H98" s="23"/>
      <c r="I98" s="23"/>
      <c r="J98" s="23"/>
      <c r="K98" s="23"/>
      <c r="L98" s="23"/>
      <c r="M98" s="23"/>
      <c r="N98" s="23"/>
      <c r="O98" s="23"/>
      <c r="P98" s="23"/>
      <c r="Q98" s="23"/>
      <c r="R98" s="23"/>
      <c r="S98" s="23"/>
      <c r="T98" s="23"/>
      <c r="U98" s="23"/>
      <c r="V98" s="23"/>
      <c r="W98" s="23"/>
      <c r="X98" s="23"/>
      <c r="Y98" s="23"/>
      <c r="Z98" s="23"/>
    </row>
    <row r="99" spans="1:26" ht="12.75" customHeight="1">
      <c r="A99" s="21"/>
      <c r="B99" s="392"/>
      <c r="C99" s="392"/>
      <c r="D99" s="436"/>
      <c r="E99" s="387"/>
      <c r="F99" s="160"/>
      <c r="G99" s="39"/>
      <c r="H99" s="23"/>
      <c r="I99" s="23"/>
      <c r="J99" s="23"/>
      <c r="K99" s="23"/>
      <c r="L99" s="23"/>
      <c r="M99" s="23"/>
      <c r="N99" s="23"/>
      <c r="O99" s="23"/>
      <c r="P99" s="23"/>
      <c r="Q99" s="23"/>
      <c r="R99" s="23"/>
      <c r="S99" s="23"/>
      <c r="T99" s="23"/>
      <c r="U99" s="23"/>
      <c r="V99" s="23"/>
      <c r="W99" s="23"/>
      <c r="X99" s="23"/>
      <c r="Y99" s="23"/>
      <c r="Z99" s="23"/>
    </row>
    <row r="100" spans="1:26" ht="12.75" customHeight="1">
      <c r="A100" s="21"/>
      <c r="B100" s="40"/>
      <c r="C100" s="40"/>
      <c r="D100" s="40"/>
      <c r="E100" s="23"/>
      <c r="F100" s="39"/>
      <c r="G100" s="39"/>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379" t="s">
        <v>1621</v>
      </c>
      <c r="C101" s="379"/>
      <c r="D101" s="379"/>
      <c r="E101" s="379"/>
      <c r="F101" s="379"/>
      <c r="G101" s="39"/>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439"/>
      <c r="C102" s="439"/>
      <c r="D102" s="439"/>
      <c r="E102" s="439"/>
      <c r="F102" s="439"/>
      <c r="G102" s="39"/>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9"/>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1626</v>
      </c>
      <c r="B104" s="379" t="s">
        <v>1623</v>
      </c>
      <c r="C104" s="379"/>
      <c r="D104" s="379"/>
      <c r="E104" s="379"/>
      <c r="F104" s="379"/>
      <c r="G104" s="39"/>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1"/>
      <c r="B105" s="437"/>
      <c r="C105" s="437"/>
      <c r="D105" s="437"/>
      <c r="E105" s="437"/>
      <c r="F105" s="437"/>
      <c r="G105" s="39"/>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7" priority="23"/>
    <cfRule type="duplicateValues" dxfId="6" priority="24"/>
  </conditionalFormatting>
  <hyperlinks>
    <hyperlink ref="B76" r:id="rId1" xr:uid="{6C5F2F80-4643-4C0E-9D3B-2BEFA1ABE655}"/>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Z1003"/>
  <sheetViews>
    <sheetView workbookViewId="0">
      <selection activeCell="A2" sqref="A2"/>
    </sheetView>
  </sheetViews>
  <sheetFormatPr defaultColWidth="12.5" defaultRowHeight="15" customHeight="1"/>
  <cols>
    <col min="1" max="1" width="4.5" style="153" customWidth="1"/>
    <col min="2" max="2" width="72.5" style="153" customWidth="1"/>
    <col min="3" max="3" width="12.875" style="153" customWidth="1"/>
    <col min="4" max="4" width="9.125" style="154" customWidth="1"/>
    <col min="5" max="6" width="8.5" style="154" hidden="1" customWidth="1"/>
    <col min="7" max="26" width="8.5" style="154" customWidth="1"/>
    <col min="27" max="16384" width="12.5" style="154"/>
  </cols>
  <sheetData>
    <row r="1" spans="1:26" ht="12.75" customHeight="1">
      <c r="A1" s="373" t="s">
        <v>1627</v>
      </c>
      <c r="B1" s="373"/>
      <c r="C1" s="373"/>
      <c r="D1" s="23"/>
      <c r="E1" s="23"/>
      <c r="F1" s="23"/>
      <c r="G1" s="23"/>
      <c r="H1" s="23"/>
      <c r="I1" s="23"/>
      <c r="J1" s="23"/>
      <c r="K1" s="23"/>
      <c r="L1" s="23"/>
      <c r="M1" s="23"/>
      <c r="N1" s="23"/>
      <c r="O1" s="23"/>
      <c r="P1" s="23"/>
      <c r="Q1" s="23"/>
      <c r="R1" s="23"/>
      <c r="S1" s="23"/>
      <c r="T1" s="23"/>
      <c r="U1" s="23"/>
      <c r="V1" s="23"/>
      <c r="W1" s="23"/>
      <c r="X1" s="23"/>
      <c r="Y1" s="23"/>
      <c r="Z1" s="23"/>
    </row>
    <row r="2" spans="1:26" ht="12.75" customHeight="1">
      <c r="A2" s="100"/>
      <c r="B2" s="100"/>
      <c r="C2" s="100"/>
      <c r="D2" s="23"/>
      <c r="E2" s="23"/>
      <c r="F2" s="23"/>
      <c r="G2" s="23"/>
      <c r="H2" s="23"/>
      <c r="I2" s="23"/>
      <c r="J2" s="23"/>
      <c r="K2" s="23"/>
      <c r="L2" s="23"/>
      <c r="M2" s="23"/>
      <c r="N2" s="23"/>
      <c r="O2" s="23"/>
      <c r="P2" s="23"/>
      <c r="Q2" s="23"/>
      <c r="R2" s="23"/>
      <c r="S2" s="23"/>
      <c r="T2" s="23"/>
      <c r="U2" s="23"/>
      <c r="V2" s="23"/>
      <c r="W2" s="23"/>
      <c r="X2" s="23"/>
      <c r="Y2" s="23"/>
      <c r="Z2" s="23"/>
    </row>
    <row r="3" spans="1:26" ht="28.5" customHeight="1">
      <c r="A3" s="71" t="s">
        <v>1629</v>
      </c>
      <c r="B3" s="101" t="s">
        <v>2570</v>
      </c>
      <c r="D3" s="23"/>
      <c r="E3" s="23"/>
      <c r="F3" s="23"/>
      <c r="G3" s="23"/>
      <c r="H3" s="23"/>
      <c r="I3" s="23"/>
      <c r="J3" s="23"/>
      <c r="K3" s="23"/>
      <c r="L3" s="23"/>
      <c r="M3" s="23"/>
      <c r="N3" s="23"/>
      <c r="O3" s="23"/>
      <c r="P3" s="23"/>
      <c r="Q3" s="23"/>
      <c r="R3" s="23"/>
      <c r="S3" s="23"/>
      <c r="T3" s="23"/>
      <c r="U3" s="23"/>
      <c r="V3" s="23"/>
      <c r="W3" s="23"/>
      <c r="X3" s="23"/>
      <c r="Y3" s="23"/>
      <c r="Z3" s="23"/>
    </row>
    <row r="4" spans="1:26" ht="13.5" customHeight="1">
      <c r="A4" s="71"/>
      <c r="B4" s="22"/>
      <c r="C4" s="39"/>
      <c r="D4" s="23"/>
      <c r="E4" s="23"/>
      <c r="F4" s="23"/>
      <c r="G4" s="23"/>
      <c r="H4" s="23"/>
      <c r="I4" s="23"/>
      <c r="J4" s="23"/>
      <c r="K4" s="23"/>
      <c r="L4" s="23"/>
      <c r="M4" s="23"/>
      <c r="N4" s="23"/>
      <c r="O4" s="23"/>
      <c r="P4" s="23"/>
      <c r="Q4" s="23"/>
      <c r="R4" s="23"/>
      <c r="S4" s="23"/>
      <c r="T4" s="23"/>
      <c r="U4" s="23"/>
      <c r="V4" s="23"/>
      <c r="W4" s="23"/>
      <c r="X4" s="23"/>
      <c r="Y4" s="23"/>
      <c r="Z4" s="23"/>
    </row>
    <row r="5" spans="1:26" ht="12.75" customHeight="1">
      <c r="A5" s="56" t="s">
        <v>2689</v>
      </c>
      <c r="B5" s="38" t="s">
        <v>1628</v>
      </c>
      <c r="C5" s="98"/>
      <c r="D5" s="23"/>
      <c r="E5" s="23"/>
      <c r="F5" s="23"/>
      <c r="G5" s="23"/>
      <c r="H5" s="23"/>
      <c r="I5" s="23"/>
      <c r="J5" s="23"/>
      <c r="K5" s="23"/>
      <c r="L5" s="23"/>
      <c r="M5" s="23"/>
      <c r="N5" s="23"/>
      <c r="O5" s="23"/>
      <c r="P5" s="23"/>
      <c r="Q5" s="23"/>
      <c r="R5" s="23"/>
      <c r="S5" s="23"/>
      <c r="T5" s="23"/>
      <c r="U5" s="23"/>
      <c r="V5" s="23"/>
      <c r="W5" s="23"/>
      <c r="X5" s="23"/>
      <c r="Y5" s="23"/>
      <c r="Z5" s="23"/>
    </row>
    <row r="6" spans="1:26" ht="12.75" customHeight="1">
      <c r="A6" s="56"/>
      <c r="B6" s="38" t="s">
        <v>1630</v>
      </c>
      <c r="C6" s="98"/>
      <c r="D6" s="23"/>
      <c r="E6" s="23"/>
      <c r="F6" s="23"/>
      <c r="G6" s="23"/>
      <c r="H6" s="23"/>
      <c r="I6" s="23"/>
      <c r="J6" s="23"/>
      <c r="K6" s="23"/>
      <c r="L6" s="23"/>
      <c r="M6" s="23"/>
      <c r="N6" s="23"/>
      <c r="O6" s="23"/>
      <c r="P6" s="23"/>
      <c r="Q6" s="23"/>
      <c r="R6" s="23"/>
      <c r="S6" s="23"/>
      <c r="T6" s="23"/>
      <c r="U6" s="23"/>
      <c r="V6" s="23"/>
      <c r="W6" s="23"/>
      <c r="X6" s="23"/>
      <c r="Y6" s="23"/>
      <c r="Z6" s="23"/>
    </row>
    <row r="7" spans="1:26" ht="12.75" customHeight="1">
      <c r="A7" s="56" t="s">
        <v>2689</v>
      </c>
      <c r="B7" s="38" t="s">
        <v>1631</v>
      </c>
      <c r="C7" s="98"/>
      <c r="D7" s="23"/>
      <c r="E7" s="23"/>
      <c r="F7" s="23"/>
      <c r="G7" s="23"/>
      <c r="H7" s="23"/>
      <c r="I7" s="23"/>
      <c r="J7" s="23"/>
      <c r="K7" s="23"/>
      <c r="L7" s="23"/>
      <c r="M7" s="23"/>
      <c r="N7" s="23"/>
      <c r="O7" s="23"/>
      <c r="P7" s="23"/>
      <c r="Q7" s="23"/>
      <c r="R7" s="23"/>
      <c r="S7" s="23"/>
      <c r="T7" s="23"/>
      <c r="U7" s="23"/>
      <c r="V7" s="23"/>
      <c r="W7" s="23"/>
      <c r="X7" s="23"/>
      <c r="Y7" s="23"/>
      <c r="Z7" s="23"/>
    </row>
    <row r="8" spans="1:26" ht="12.75" customHeight="1">
      <c r="A8" s="56" t="s">
        <v>2689</v>
      </c>
      <c r="B8" s="38" t="s">
        <v>1632</v>
      </c>
      <c r="C8" s="98"/>
      <c r="D8" s="23"/>
      <c r="E8" s="23"/>
      <c r="F8" s="23"/>
      <c r="G8" s="23"/>
      <c r="H8" s="23"/>
      <c r="I8" s="23"/>
      <c r="J8" s="23"/>
      <c r="K8" s="23"/>
      <c r="L8" s="23"/>
      <c r="M8" s="23"/>
      <c r="N8" s="23"/>
      <c r="O8" s="23"/>
      <c r="P8" s="23"/>
      <c r="Q8" s="23"/>
      <c r="R8" s="23"/>
      <c r="S8" s="23"/>
      <c r="T8" s="23"/>
      <c r="U8" s="23"/>
      <c r="V8" s="23"/>
      <c r="W8" s="23"/>
      <c r="X8" s="23"/>
      <c r="Y8" s="23"/>
      <c r="Z8" s="23"/>
    </row>
    <row r="9" spans="1:26" ht="12.75" customHeight="1">
      <c r="A9" s="56" t="s">
        <v>2689</v>
      </c>
      <c r="B9" s="38" t="s">
        <v>1633</v>
      </c>
      <c r="C9" s="98"/>
      <c r="D9" s="23"/>
      <c r="E9" s="23"/>
      <c r="F9" s="23"/>
      <c r="G9" s="23"/>
      <c r="H9" s="23"/>
      <c r="I9" s="23"/>
      <c r="J9" s="23"/>
      <c r="K9" s="23"/>
      <c r="L9" s="23"/>
      <c r="M9" s="23"/>
      <c r="N9" s="23"/>
      <c r="O9" s="23"/>
      <c r="P9" s="23"/>
      <c r="Q9" s="23"/>
      <c r="R9" s="23"/>
      <c r="S9" s="23"/>
      <c r="T9" s="23"/>
      <c r="U9" s="23"/>
      <c r="V9" s="23"/>
      <c r="W9" s="23"/>
      <c r="X9" s="23"/>
      <c r="Y9" s="23"/>
      <c r="Z9" s="23"/>
    </row>
    <row r="10" spans="1:26" ht="12.75" customHeight="1">
      <c r="A10" s="56" t="s">
        <v>2689</v>
      </c>
      <c r="B10" s="38" t="s">
        <v>1634</v>
      </c>
      <c r="C10" s="98"/>
      <c r="D10" s="23"/>
      <c r="E10" s="23"/>
      <c r="F10" s="23"/>
      <c r="G10" s="23"/>
      <c r="H10" s="23"/>
      <c r="I10" s="23"/>
      <c r="J10" s="23"/>
      <c r="K10" s="23"/>
      <c r="L10" s="23"/>
      <c r="M10" s="23"/>
      <c r="N10" s="23"/>
      <c r="O10" s="23"/>
      <c r="P10" s="23"/>
      <c r="Q10" s="23"/>
      <c r="R10" s="23"/>
      <c r="S10" s="23"/>
      <c r="T10" s="23"/>
      <c r="U10" s="23"/>
      <c r="V10" s="23"/>
      <c r="W10" s="23"/>
      <c r="X10" s="23"/>
      <c r="Y10" s="23"/>
      <c r="Z10" s="23"/>
    </row>
    <row r="11" spans="1:26" ht="12.75" customHeight="1">
      <c r="A11" s="56" t="s">
        <v>2689</v>
      </c>
      <c r="B11" s="38" t="s">
        <v>1635</v>
      </c>
      <c r="C11" s="98"/>
      <c r="D11" s="23"/>
      <c r="E11" s="23"/>
      <c r="F11" s="23"/>
      <c r="G11" s="23"/>
      <c r="H11" s="23"/>
      <c r="I11" s="23"/>
      <c r="J11" s="23"/>
      <c r="K11" s="23"/>
      <c r="L11" s="23"/>
      <c r="M11" s="23"/>
      <c r="N11" s="23"/>
      <c r="O11" s="23"/>
      <c r="P11" s="23"/>
      <c r="Q11" s="23"/>
      <c r="R11" s="23"/>
      <c r="S11" s="23"/>
      <c r="T11" s="23"/>
      <c r="U11" s="23"/>
      <c r="V11" s="23"/>
      <c r="W11" s="23"/>
      <c r="X11" s="23"/>
      <c r="Y11" s="23"/>
      <c r="Z11" s="23"/>
    </row>
    <row r="12" spans="1:26" ht="12.75" customHeight="1">
      <c r="A12" s="56"/>
      <c r="B12" s="38" t="s">
        <v>1636</v>
      </c>
      <c r="C12" s="98"/>
      <c r="D12" s="23"/>
      <c r="E12" s="23"/>
      <c r="F12" s="23"/>
      <c r="G12" s="23"/>
      <c r="H12" s="23"/>
      <c r="I12" s="23"/>
      <c r="J12" s="23"/>
      <c r="K12" s="23"/>
      <c r="L12" s="23"/>
      <c r="M12" s="23"/>
      <c r="N12" s="23"/>
      <c r="O12" s="23"/>
      <c r="P12" s="23"/>
      <c r="Q12" s="23"/>
      <c r="R12" s="23"/>
      <c r="S12" s="23"/>
      <c r="T12" s="23"/>
      <c r="U12" s="23"/>
      <c r="V12" s="23"/>
      <c r="W12" s="23"/>
      <c r="X12" s="23"/>
      <c r="Y12" s="23"/>
      <c r="Z12" s="23"/>
    </row>
    <row r="13" spans="1:26" ht="12.75" customHeight="1">
      <c r="A13" s="56"/>
      <c r="B13" s="38" t="s">
        <v>1637</v>
      </c>
      <c r="C13" s="98"/>
      <c r="D13" s="23"/>
      <c r="E13" s="23"/>
      <c r="F13" s="23"/>
      <c r="G13" s="23"/>
      <c r="H13" s="23"/>
      <c r="I13" s="23"/>
      <c r="J13" s="23"/>
      <c r="K13" s="23"/>
      <c r="L13" s="23"/>
      <c r="M13" s="23"/>
      <c r="N13" s="23"/>
      <c r="O13" s="23"/>
      <c r="P13" s="23"/>
      <c r="Q13" s="23"/>
      <c r="R13" s="23"/>
      <c r="S13" s="23"/>
      <c r="T13" s="23"/>
      <c r="U13" s="23"/>
      <c r="V13" s="23"/>
      <c r="W13" s="23"/>
      <c r="X13" s="23"/>
      <c r="Y13" s="23"/>
      <c r="Z13" s="23"/>
    </row>
    <row r="14" spans="1:26" ht="12.75" customHeight="1">
      <c r="A14" s="56" t="s">
        <v>2689</v>
      </c>
      <c r="B14" s="38" t="s">
        <v>1638</v>
      </c>
      <c r="C14" s="98"/>
      <c r="D14" s="23"/>
      <c r="E14" s="23"/>
      <c r="F14" s="23"/>
      <c r="G14" s="23"/>
      <c r="H14" s="23"/>
      <c r="I14" s="23"/>
      <c r="J14" s="23"/>
      <c r="K14" s="23"/>
      <c r="L14" s="23"/>
      <c r="M14" s="23"/>
      <c r="N14" s="23"/>
      <c r="O14" s="23"/>
      <c r="P14" s="23"/>
      <c r="Q14" s="23"/>
      <c r="R14" s="23"/>
      <c r="S14" s="23"/>
      <c r="T14" s="23"/>
      <c r="U14" s="23"/>
      <c r="V14" s="23"/>
      <c r="W14" s="23"/>
      <c r="X14" s="23"/>
      <c r="Y14" s="23"/>
      <c r="Z14" s="23"/>
    </row>
    <row r="15" spans="1:26" ht="12.75" customHeight="1">
      <c r="A15" s="56" t="s">
        <v>2689</v>
      </c>
      <c r="B15" s="38" t="s">
        <v>1639</v>
      </c>
      <c r="C15" s="98"/>
      <c r="D15" s="23"/>
      <c r="E15" s="23"/>
      <c r="F15" s="23"/>
      <c r="G15" s="23"/>
      <c r="H15" s="23"/>
      <c r="I15" s="23"/>
      <c r="J15" s="23"/>
      <c r="K15" s="23"/>
      <c r="L15" s="23"/>
      <c r="M15" s="23"/>
      <c r="N15" s="23"/>
      <c r="O15" s="23"/>
      <c r="P15" s="23"/>
      <c r="Q15" s="23"/>
      <c r="R15" s="23"/>
      <c r="S15" s="23"/>
      <c r="T15" s="23"/>
      <c r="U15" s="23"/>
      <c r="V15" s="23"/>
      <c r="W15" s="23"/>
      <c r="X15" s="23"/>
      <c r="Y15" s="23"/>
      <c r="Z15" s="23"/>
    </row>
    <row r="16" spans="1:26" ht="12.75" customHeight="1">
      <c r="A16" s="56" t="s">
        <v>2689</v>
      </c>
      <c r="B16" s="38" t="s">
        <v>1640</v>
      </c>
      <c r="C16" s="98"/>
      <c r="D16" s="23"/>
      <c r="E16" s="23"/>
      <c r="F16" s="23"/>
      <c r="G16" s="23"/>
      <c r="H16" s="23"/>
      <c r="I16" s="23"/>
      <c r="J16" s="23"/>
      <c r="K16" s="23"/>
      <c r="L16" s="23"/>
      <c r="M16" s="23"/>
      <c r="N16" s="23"/>
      <c r="O16" s="23"/>
      <c r="P16" s="23"/>
      <c r="Q16" s="23"/>
      <c r="R16" s="23"/>
      <c r="S16" s="23"/>
      <c r="T16" s="23"/>
      <c r="U16" s="23"/>
      <c r="V16" s="23"/>
      <c r="W16" s="23"/>
      <c r="X16" s="23"/>
      <c r="Y16" s="23"/>
      <c r="Z16" s="23"/>
    </row>
    <row r="17" spans="1:26" ht="12.75" customHeight="1">
      <c r="A17" s="56"/>
      <c r="B17" s="38" t="s">
        <v>1641</v>
      </c>
      <c r="C17" s="98"/>
      <c r="D17" s="23"/>
      <c r="E17" s="23"/>
      <c r="F17" s="23"/>
      <c r="G17" s="23"/>
      <c r="H17" s="23"/>
      <c r="I17" s="23"/>
      <c r="J17" s="23"/>
      <c r="K17" s="23"/>
      <c r="L17" s="23"/>
      <c r="M17" s="23"/>
      <c r="N17" s="23"/>
      <c r="O17" s="23"/>
      <c r="P17" s="23"/>
      <c r="Q17" s="23"/>
      <c r="R17" s="23"/>
      <c r="S17" s="23"/>
      <c r="T17" s="23"/>
      <c r="U17" s="23"/>
      <c r="V17" s="23"/>
      <c r="W17" s="23"/>
      <c r="X17" s="23"/>
      <c r="Y17" s="23"/>
      <c r="Z17" s="23"/>
    </row>
    <row r="18" spans="1:26" ht="12.75" customHeight="1">
      <c r="A18" s="56" t="s">
        <v>2689</v>
      </c>
      <c r="B18" s="38" t="s">
        <v>1642</v>
      </c>
      <c r="C18" s="98"/>
      <c r="D18" s="23"/>
      <c r="E18" s="23"/>
      <c r="F18" s="23"/>
      <c r="G18" s="23"/>
      <c r="H18" s="23"/>
      <c r="I18" s="23"/>
      <c r="J18" s="23"/>
      <c r="K18" s="23"/>
      <c r="L18" s="23"/>
      <c r="M18" s="23"/>
      <c r="N18" s="23"/>
      <c r="O18" s="23"/>
      <c r="P18" s="23"/>
      <c r="Q18" s="23"/>
      <c r="R18" s="23"/>
      <c r="S18" s="23"/>
      <c r="T18" s="23"/>
      <c r="U18" s="23"/>
      <c r="V18" s="23"/>
      <c r="W18" s="23"/>
      <c r="X18" s="23"/>
      <c r="Y18" s="23"/>
      <c r="Z18" s="23"/>
    </row>
    <row r="19" spans="1:26" ht="12.75" customHeight="1">
      <c r="A19" s="56" t="s">
        <v>2689</v>
      </c>
      <c r="B19" s="38" t="s">
        <v>1643</v>
      </c>
      <c r="C19" s="98"/>
      <c r="D19" s="23"/>
      <c r="E19" s="23"/>
      <c r="F19" s="23"/>
      <c r="G19" s="23"/>
      <c r="H19" s="23"/>
      <c r="I19" s="23"/>
      <c r="J19" s="23"/>
      <c r="K19" s="23"/>
      <c r="L19" s="23"/>
      <c r="M19" s="23"/>
      <c r="N19" s="23"/>
      <c r="O19" s="23"/>
      <c r="P19" s="23"/>
      <c r="Q19" s="23"/>
      <c r="R19" s="23"/>
      <c r="S19" s="23"/>
      <c r="T19" s="23"/>
      <c r="U19" s="23"/>
      <c r="V19" s="23"/>
      <c r="W19" s="23"/>
      <c r="X19" s="23"/>
      <c r="Y19" s="23"/>
      <c r="Z19" s="23"/>
    </row>
    <row r="20" spans="1:26" ht="12.75" customHeight="1">
      <c r="A20" s="56" t="s">
        <v>2689</v>
      </c>
      <c r="B20" s="38" t="s">
        <v>1644</v>
      </c>
      <c r="C20" s="98"/>
      <c r="D20" s="23"/>
      <c r="E20" s="23"/>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56" t="s">
        <v>2689</v>
      </c>
      <c r="B21" s="38" t="s">
        <v>1645</v>
      </c>
      <c r="C21" s="98"/>
      <c r="D21" s="23"/>
      <c r="E21" s="23"/>
      <c r="F21" s="23"/>
      <c r="G21" s="23"/>
      <c r="H21" s="23"/>
      <c r="I21" s="23"/>
      <c r="J21" s="23"/>
      <c r="K21" s="23"/>
      <c r="L21" s="23"/>
      <c r="M21" s="23"/>
      <c r="N21" s="23"/>
      <c r="O21" s="23"/>
      <c r="P21" s="23"/>
      <c r="Q21" s="23"/>
      <c r="R21" s="23"/>
      <c r="S21" s="23"/>
      <c r="T21" s="23"/>
      <c r="U21" s="23"/>
      <c r="V21" s="23"/>
      <c r="W21" s="23"/>
      <c r="X21" s="23"/>
      <c r="Y21" s="23"/>
      <c r="Z21" s="23"/>
    </row>
    <row r="22" spans="1:26" ht="12.75" customHeight="1">
      <c r="A22" s="56"/>
      <c r="B22" s="38" t="s">
        <v>1646</v>
      </c>
      <c r="C22" s="98"/>
      <c r="D22" s="23"/>
      <c r="E22" s="23"/>
      <c r="F22" s="23"/>
      <c r="G22" s="23"/>
      <c r="H22" s="23"/>
      <c r="I22" s="23"/>
      <c r="J22" s="23"/>
      <c r="K22" s="23"/>
      <c r="L22" s="23"/>
      <c r="M22" s="23"/>
      <c r="N22" s="23"/>
      <c r="O22" s="23"/>
      <c r="P22" s="23"/>
      <c r="Q22" s="23"/>
      <c r="R22" s="23"/>
      <c r="S22" s="23"/>
      <c r="T22" s="23"/>
      <c r="U22" s="23"/>
      <c r="V22" s="23"/>
      <c r="W22" s="23"/>
      <c r="X22" s="23"/>
      <c r="Y22" s="23"/>
      <c r="Z22" s="23"/>
    </row>
    <row r="23" spans="1:26" ht="12.75" customHeight="1">
      <c r="A23" s="56"/>
      <c r="B23" s="38" t="s">
        <v>1647</v>
      </c>
      <c r="C23" s="98"/>
      <c r="D23" s="23"/>
      <c r="E23" s="23"/>
      <c r="F23" s="23"/>
      <c r="G23" s="23"/>
      <c r="H23" s="23"/>
      <c r="I23" s="23"/>
      <c r="J23" s="23"/>
      <c r="K23" s="23"/>
      <c r="L23" s="23"/>
      <c r="M23" s="23"/>
      <c r="N23" s="23"/>
      <c r="O23" s="23"/>
      <c r="P23" s="23"/>
      <c r="Q23" s="23"/>
      <c r="R23" s="23"/>
      <c r="S23" s="23"/>
      <c r="T23" s="23"/>
      <c r="U23" s="23"/>
      <c r="V23" s="23"/>
      <c r="W23" s="23"/>
      <c r="X23" s="23"/>
      <c r="Y23" s="23"/>
      <c r="Z23" s="23"/>
    </row>
    <row r="24" spans="1:26" ht="12.75" customHeight="1">
      <c r="A24" s="38"/>
      <c r="B24" s="163"/>
      <c r="C24" s="160"/>
      <c r="D24" s="23"/>
      <c r="E24" s="23"/>
      <c r="F24" s="23"/>
      <c r="G24" s="23"/>
      <c r="H24" s="23"/>
      <c r="I24" s="23"/>
      <c r="J24" s="23"/>
      <c r="K24" s="23"/>
      <c r="L24" s="23"/>
      <c r="M24" s="23"/>
      <c r="N24" s="23"/>
      <c r="O24" s="23"/>
      <c r="P24" s="23"/>
      <c r="Q24" s="23"/>
      <c r="R24" s="23"/>
      <c r="S24" s="23"/>
      <c r="T24" s="23"/>
      <c r="U24" s="23"/>
      <c r="V24" s="23"/>
      <c r="W24" s="23"/>
      <c r="X24" s="23"/>
      <c r="Y24" s="23"/>
      <c r="Z24" s="23"/>
    </row>
    <row r="25" spans="1:26" ht="12.75" customHeight="1">
      <c r="A25" s="38"/>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2.75" customHeight="1">
      <c r="A26" s="71" t="s">
        <v>1652</v>
      </c>
      <c r="B26" s="165" t="s">
        <v>1033</v>
      </c>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2.75" customHeight="1">
      <c r="A27" s="38"/>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24.75" customHeight="1">
      <c r="A28" s="22" t="s">
        <v>1654</v>
      </c>
      <c r="B28" s="101" t="s">
        <v>1655</v>
      </c>
      <c r="C28" s="101"/>
      <c r="D28" s="23"/>
      <c r="E28" s="23"/>
      <c r="F28" s="23"/>
      <c r="G28" s="23"/>
      <c r="H28" s="23"/>
      <c r="I28" s="23"/>
      <c r="J28" s="23"/>
      <c r="K28" s="23"/>
      <c r="L28" s="23"/>
      <c r="M28" s="23"/>
      <c r="N28" s="23"/>
      <c r="O28" s="23"/>
      <c r="P28" s="23"/>
      <c r="Q28" s="23"/>
      <c r="R28" s="23"/>
      <c r="S28" s="23"/>
      <c r="T28" s="23"/>
      <c r="U28" s="23"/>
      <c r="V28" s="23"/>
      <c r="W28" s="23"/>
      <c r="X28" s="23"/>
      <c r="Y28" s="23"/>
      <c r="Z28" s="23"/>
    </row>
    <row r="29" spans="1:26" ht="12.75" customHeight="1">
      <c r="A29" s="54" t="s">
        <v>2689</v>
      </c>
      <c r="B29" s="38" t="s">
        <v>1648</v>
      </c>
      <c r="C29" s="98"/>
      <c r="D29" s="23"/>
      <c r="E29" s="23"/>
      <c r="F29" s="23"/>
      <c r="G29" s="23"/>
      <c r="H29" s="23"/>
      <c r="I29" s="23"/>
      <c r="J29" s="23"/>
      <c r="K29" s="23"/>
      <c r="L29" s="23"/>
      <c r="M29" s="23"/>
      <c r="N29" s="23"/>
      <c r="O29" s="23"/>
      <c r="P29" s="23"/>
      <c r="Q29" s="23"/>
      <c r="R29" s="23"/>
      <c r="S29" s="23"/>
      <c r="T29" s="23"/>
      <c r="U29" s="23"/>
      <c r="V29" s="23"/>
      <c r="W29" s="23"/>
      <c r="X29" s="23"/>
      <c r="Y29" s="23"/>
      <c r="Z29" s="23"/>
    </row>
    <row r="30" spans="1:26" ht="12.75" customHeight="1">
      <c r="A30" s="54"/>
      <c r="B30" s="38" t="s">
        <v>1649</v>
      </c>
      <c r="C30" s="98"/>
      <c r="D30" s="23"/>
      <c r="E30" s="23"/>
      <c r="F30" s="23"/>
      <c r="G30" s="23"/>
      <c r="H30" s="23"/>
      <c r="I30" s="23"/>
      <c r="J30" s="23"/>
      <c r="K30" s="23"/>
      <c r="L30" s="23"/>
      <c r="M30" s="23"/>
      <c r="N30" s="23"/>
      <c r="O30" s="23"/>
      <c r="P30" s="23"/>
      <c r="Q30" s="23"/>
      <c r="R30" s="23"/>
      <c r="S30" s="23"/>
      <c r="T30" s="23"/>
      <c r="U30" s="23"/>
      <c r="V30" s="23"/>
      <c r="W30" s="23"/>
      <c r="X30" s="23"/>
      <c r="Y30" s="23"/>
      <c r="Z30" s="23"/>
    </row>
    <row r="31" spans="1:26" ht="12.75" customHeight="1">
      <c r="A31" s="54" t="s">
        <v>2689</v>
      </c>
      <c r="B31" s="38" t="s">
        <v>1650</v>
      </c>
      <c r="C31" s="98"/>
      <c r="D31" s="23"/>
      <c r="E31" s="23"/>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54"/>
      <c r="B32" s="38" t="s">
        <v>1651</v>
      </c>
      <c r="C32" s="98"/>
      <c r="D32" s="23"/>
      <c r="E32" s="23"/>
      <c r="F32" s="23"/>
      <c r="G32" s="23"/>
      <c r="H32" s="23"/>
      <c r="I32" s="23"/>
      <c r="J32" s="23"/>
      <c r="K32" s="23"/>
      <c r="L32" s="23"/>
      <c r="M32" s="23"/>
      <c r="N32" s="23"/>
      <c r="O32" s="23"/>
      <c r="P32" s="23"/>
      <c r="Q32" s="23"/>
      <c r="R32" s="23"/>
      <c r="S32" s="23"/>
      <c r="T32" s="23"/>
      <c r="U32" s="23"/>
      <c r="V32" s="23"/>
      <c r="W32" s="23"/>
      <c r="X32" s="23"/>
      <c r="Y32" s="23"/>
      <c r="Z32" s="23"/>
    </row>
    <row r="33" spans="1:26" ht="12.75" customHeight="1">
      <c r="A33" s="54" t="s">
        <v>2689</v>
      </c>
      <c r="B33" s="38" t="s">
        <v>811</v>
      </c>
      <c r="C33" s="98"/>
      <c r="D33" s="23"/>
      <c r="E33" s="23"/>
      <c r="F33" s="23"/>
      <c r="G33" s="23"/>
      <c r="H33" s="23"/>
      <c r="I33" s="23"/>
      <c r="J33" s="23"/>
      <c r="K33" s="23"/>
      <c r="L33" s="23"/>
      <c r="M33" s="23"/>
      <c r="N33" s="23"/>
      <c r="O33" s="23"/>
      <c r="P33" s="23"/>
      <c r="Q33" s="23"/>
      <c r="R33" s="23"/>
      <c r="S33" s="23"/>
      <c r="T33" s="23"/>
      <c r="U33" s="23"/>
      <c r="V33" s="23"/>
      <c r="W33" s="23"/>
      <c r="X33" s="23"/>
      <c r="Y33" s="23"/>
      <c r="Z33" s="23"/>
    </row>
    <row r="34" spans="1:26" ht="12.75" customHeight="1">
      <c r="A34" s="54"/>
      <c r="B34" s="38" t="s">
        <v>1653</v>
      </c>
      <c r="C34" s="98"/>
      <c r="D34" s="23"/>
      <c r="E34" s="23"/>
      <c r="F34" s="23"/>
      <c r="G34" s="23"/>
      <c r="H34" s="23"/>
      <c r="I34" s="23"/>
      <c r="J34" s="23"/>
      <c r="K34" s="23"/>
      <c r="L34" s="23"/>
      <c r="M34" s="23"/>
      <c r="N34" s="23"/>
      <c r="O34" s="23"/>
      <c r="P34" s="23"/>
      <c r="Q34" s="23"/>
      <c r="R34" s="23"/>
      <c r="S34" s="23"/>
      <c r="T34" s="23"/>
      <c r="U34" s="23"/>
      <c r="V34" s="23"/>
      <c r="W34" s="23"/>
      <c r="X34" s="23"/>
      <c r="Y34" s="23"/>
      <c r="Z34" s="23"/>
    </row>
    <row r="35" spans="1:26" ht="12.75" customHeight="1">
      <c r="A35" s="54" t="s">
        <v>2689</v>
      </c>
      <c r="B35" s="38" t="s">
        <v>1656</v>
      </c>
      <c r="C35" s="98"/>
      <c r="D35" s="23"/>
      <c r="E35" s="23"/>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54" t="s">
        <v>2689</v>
      </c>
      <c r="B36" s="38" t="s">
        <v>1657</v>
      </c>
      <c r="C36" s="98"/>
      <c r="D36" s="23"/>
      <c r="E36" s="23"/>
      <c r="F36" s="23"/>
      <c r="G36" s="23"/>
      <c r="H36" s="23"/>
      <c r="I36" s="23"/>
      <c r="J36" s="23"/>
      <c r="K36" s="23"/>
      <c r="L36" s="23"/>
      <c r="M36" s="23"/>
      <c r="N36" s="23"/>
      <c r="O36" s="23"/>
      <c r="P36" s="23"/>
      <c r="Q36" s="23"/>
      <c r="R36" s="23"/>
      <c r="S36" s="23"/>
      <c r="T36" s="23"/>
      <c r="U36" s="23"/>
      <c r="V36" s="23"/>
      <c r="W36" s="23"/>
      <c r="X36" s="23"/>
      <c r="Y36" s="23"/>
      <c r="Z36" s="23"/>
    </row>
    <row r="37" spans="1:26" ht="12.75" customHeight="1">
      <c r="A37" s="54" t="s">
        <v>2689</v>
      </c>
      <c r="B37" s="38" t="s">
        <v>799</v>
      </c>
      <c r="C37" s="98"/>
      <c r="D37" s="23"/>
      <c r="E37" s="23"/>
      <c r="F37" s="23"/>
      <c r="G37" s="23"/>
      <c r="H37" s="23"/>
      <c r="I37" s="23"/>
      <c r="J37" s="23"/>
      <c r="K37" s="23"/>
      <c r="L37" s="23"/>
      <c r="M37" s="23"/>
      <c r="N37" s="23"/>
      <c r="O37" s="23"/>
      <c r="P37" s="23"/>
      <c r="Q37" s="23"/>
      <c r="R37" s="23"/>
      <c r="S37" s="23"/>
      <c r="T37" s="23"/>
      <c r="U37" s="23"/>
      <c r="V37" s="23"/>
      <c r="W37" s="23"/>
      <c r="X37" s="23"/>
      <c r="Y37" s="23"/>
      <c r="Z37" s="23"/>
    </row>
    <row r="38" spans="1:26" ht="12.75" customHeight="1">
      <c r="A38" s="54"/>
      <c r="B38" s="38" t="s">
        <v>1658</v>
      </c>
      <c r="C38" s="98"/>
      <c r="D38" s="23"/>
      <c r="E38" s="23"/>
      <c r="F38" s="23"/>
      <c r="G38" s="23"/>
      <c r="H38" s="23"/>
      <c r="I38" s="23"/>
      <c r="J38" s="23"/>
      <c r="K38" s="23"/>
      <c r="L38" s="23"/>
      <c r="M38" s="23"/>
      <c r="N38" s="23"/>
      <c r="O38" s="23"/>
      <c r="P38" s="23"/>
      <c r="Q38" s="23"/>
      <c r="R38" s="23"/>
      <c r="S38" s="23"/>
      <c r="T38" s="23"/>
      <c r="U38" s="23"/>
      <c r="V38" s="23"/>
      <c r="W38" s="23"/>
      <c r="X38" s="23"/>
      <c r="Y38" s="23"/>
      <c r="Z38" s="23"/>
    </row>
    <row r="39" spans="1:26" ht="12.75" customHeight="1">
      <c r="A39" s="54" t="s">
        <v>2689</v>
      </c>
      <c r="B39" s="38" t="s">
        <v>1659</v>
      </c>
      <c r="C39" s="98"/>
      <c r="D39" s="23"/>
      <c r="E39" s="23"/>
      <c r="F39" s="23"/>
      <c r="G39" s="23"/>
      <c r="H39" s="23"/>
      <c r="I39" s="23"/>
      <c r="J39" s="23"/>
      <c r="K39" s="23"/>
      <c r="L39" s="23"/>
      <c r="M39" s="23"/>
      <c r="N39" s="23"/>
      <c r="O39" s="23"/>
      <c r="P39" s="23"/>
      <c r="Q39" s="23"/>
      <c r="R39" s="23"/>
      <c r="S39" s="23"/>
      <c r="T39" s="23"/>
      <c r="U39" s="23"/>
      <c r="V39" s="23"/>
      <c r="W39" s="23"/>
      <c r="X39" s="23"/>
      <c r="Y39" s="23"/>
      <c r="Z39" s="23"/>
    </row>
    <row r="40" spans="1:26" ht="12.75" customHeight="1">
      <c r="A40" s="54" t="s">
        <v>2689</v>
      </c>
      <c r="B40" s="38" t="s">
        <v>1660</v>
      </c>
      <c r="C40" s="98"/>
      <c r="D40" s="23"/>
      <c r="E40" s="23"/>
      <c r="F40" s="23"/>
      <c r="G40" s="23"/>
      <c r="H40" s="23"/>
      <c r="I40" s="23"/>
      <c r="J40" s="23"/>
      <c r="K40" s="23"/>
      <c r="L40" s="23"/>
      <c r="M40" s="23"/>
      <c r="N40" s="23"/>
      <c r="O40" s="23"/>
      <c r="P40" s="23"/>
      <c r="Q40" s="23"/>
      <c r="R40" s="23"/>
      <c r="S40" s="23"/>
      <c r="T40" s="23"/>
      <c r="U40" s="23"/>
      <c r="V40" s="23"/>
      <c r="W40" s="23"/>
      <c r="X40" s="23"/>
      <c r="Y40" s="23"/>
      <c r="Z40" s="23"/>
    </row>
    <row r="41" spans="1:26" ht="12.75" customHeight="1">
      <c r="A41" s="54" t="s">
        <v>2689</v>
      </c>
      <c r="B41" s="38" t="s">
        <v>280</v>
      </c>
      <c r="C41" s="98"/>
      <c r="D41" s="23"/>
      <c r="E41" s="23"/>
      <c r="F41" s="23"/>
      <c r="G41" s="23"/>
      <c r="H41" s="23"/>
      <c r="I41" s="23"/>
      <c r="J41" s="23"/>
      <c r="K41" s="23"/>
      <c r="L41" s="23"/>
      <c r="M41" s="23"/>
      <c r="N41" s="23"/>
      <c r="O41" s="23"/>
      <c r="P41" s="23"/>
      <c r="Q41" s="23"/>
      <c r="R41" s="23"/>
      <c r="S41" s="23"/>
      <c r="T41" s="23"/>
      <c r="U41" s="23"/>
      <c r="V41" s="23"/>
      <c r="W41" s="23"/>
      <c r="X41" s="23"/>
      <c r="Y41" s="23"/>
      <c r="Z41" s="23"/>
    </row>
    <row r="42" spans="1:26" ht="41.45" customHeight="1">
      <c r="A42" s="38"/>
      <c r="B42" s="264" t="s">
        <v>2715</v>
      </c>
      <c r="C42" s="160"/>
      <c r="D42" s="23"/>
      <c r="E42" s="23"/>
      <c r="F42" s="23"/>
      <c r="G42" s="23"/>
      <c r="H42" s="23"/>
      <c r="I42" s="23"/>
      <c r="J42" s="23"/>
      <c r="K42" s="23"/>
      <c r="L42" s="23"/>
      <c r="M42" s="23"/>
      <c r="N42" s="23"/>
      <c r="O42" s="23"/>
      <c r="P42" s="23"/>
      <c r="Q42" s="23"/>
      <c r="R42" s="23"/>
      <c r="S42" s="23"/>
      <c r="T42" s="23"/>
      <c r="U42" s="23"/>
      <c r="V42" s="23"/>
      <c r="W42" s="23"/>
      <c r="X42" s="23"/>
      <c r="Y42" s="23"/>
      <c r="Z42" s="23"/>
    </row>
    <row r="43" spans="1:26"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2.75" customHeight="1">
      <c r="A44" s="38"/>
      <c r="B44" s="265"/>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2.75" customHeight="1">
      <c r="A45" s="38"/>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110" zoomScaleNormal="110" workbookViewId="0">
      <selection activeCell="A2" sqref="A2"/>
    </sheetView>
  </sheetViews>
  <sheetFormatPr defaultColWidth="12.5" defaultRowHeight="15" customHeight="1"/>
  <cols>
    <col min="1" max="1" width="3.875" style="153" customWidth="1"/>
    <col min="2" max="2" width="35.5" style="153" customWidth="1"/>
    <col min="3" max="3" width="16.375" style="153" customWidth="1"/>
    <col min="4" max="4" width="15.5" style="153" customWidth="1"/>
    <col min="5" max="5" width="16.875" style="153" customWidth="1"/>
    <col min="6" max="6" width="15.875" style="153" customWidth="1"/>
    <col min="7" max="7" width="2.375" style="154" customWidth="1"/>
    <col min="8" max="25" width="8.5" style="154" customWidth="1"/>
    <col min="26" max="26" width="12.5" style="154" customWidth="1"/>
    <col min="27" max="38" width="12.5" style="153"/>
    <col min="39" max="16384" width="12.5" style="154"/>
  </cols>
  <sheetData>
    <row r="1" spans="1:38" ht="12.75" customHeight="1">
      <c r="A1" s="373" t="s">
        <v>1661</v>
      </c>
      <c r="B1" s="374"/>
      <c r="C1" s="374"/>
      <c r="D1" s="374"/>
      <c r="E1" s="374"/>
      <c r="F1" s="374"/>
      <c r="G1" s="23"/>
      <c r="H1" s="23"/>
      <c r="I1" s="23"/>
      <c r="J1" s="23"/>
      <c r="K1" s="23"/>
      <c r="L1" s="23"/>
      <c r="M1" s="23"/>
      <c r="N1" s="23"/>
      <c r="O1" s="23"/>
      <c r="P1" s="23"/>
      <c r="Q1" s="23"/>
      <c r="R1" s="23"/>
      <c r="S1" s="23"/>
      <c r="T1" s="23"/>
      <c r="U1" s="23"/>
      <c r="V1" s="23"/>
      <c r="W1" s="23"/>
      <c r="X1" s="23"/>
      <c r="Y1" s="23"/>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 r="A2" s="38"/>
      <c r="B2" s="23"/>
      <c r="C2" s="23"/>
      <c r="D2" s="23"/>
      <c r="E2" s="23"/>
      <c r="F2" s="23"/>
      <c r="G2" s="23"/>
      <c r="H2" s="23"/>
      <c r="I2" s="23"/>
      <c r="J2" s="23"/>
      <c r="K2" s="23"/>
      <c r="L2" s="23"/>
      <c r="M2" s="23"/>
      <c r="N2" s="23"/>
      <c r="O2" s="23"/>
      <c r="P2" s="23"/>
      <c r="Q2" s="23"/>
      <c r="R2" s="23"/>
      <c r="S2" s="23"/>
      <c r="T2" s="23"/>
      <c r="U2" s="23"/>
      <c r="V2" s="23"/>
      <c r="W2" s="23"/>
      <c r="X2" s="23"/>
      <c r="Y2" s="23"/>
      <c r="AA2" s="236" t="s">
        <v>1662</v>
      </c>
      <c r="AB2" s="236" t="s">
        <v>1663</v>
      </c>
      <c r="AC2" s="266">
        <f>IF($C$5&lt;&gt;"",$C$5,"")</f>
        <v>0.03</v>
      </c>
      <c r="AD2" s="236" t="s">
        <v>1664</v>
      </c>
      <c r="AE2" s="236" t="s">
        <v>1665</v>
      </c>
      <c r="AF2" s="236" t="s">
        <v>1666</v>
      </c>
      <c r="AG2" s="236" t="s">
        <v>334</v>
      </c>
      <c r="AH2" s="236" t="s">
        <v>335</v>
      </c>
      <c r="AI2" s="236" t="s">
        <v>174</v>
      </c>
      <c r="AJ2" s="236" t="s">
        <v>174</v>
      </c>
      <c r="AK2" s="236" t="s">
        <v>174</v>
      </c>
      <c r="AL2" s="236" t="s">
        <v>1667</v>
      </c>
    </row>
    <row r="3" spans="1:38" ht="28.5" customHeight="1">
      <c r="A3" s="71" t="s">
        <v>1668</v>
      </c>
      <c r="B3" s="375" t="s">
        <v>1669</v>
      </c>
      <c r="C3" s="375"/>
      <c r="D3" s="375"/>
      <c r="E3" s="375"/>
      <c r="F3" s="375"/>
      <c r="G3" s="23"/>
      <c r="H3" s="23"/>
      <c r="I3" s="23"/>
      <c r="J3" s="23"/>
      <c r="K3" s="23"/>
      <c r="L3" s="23"/>
      <c r="M3" s="23"/>
      <c r="N3" s="23"/>
      <c r="O3" s="23"/>
      <c r="P3" s="23"/>
      <c r="Q3" s="23"/>
      <c r="R3" s="23"/>
      <c r="S3" s="23"/>
      <c r="T3" s="23"/>
      <c r="U3" s="23"/>
      <c r="V3" s="23"/>
      <c r="W3" s="23"/>
      <c r="X3" s="23"/>
      <c r="Y3" s="23"/>
      <c r="AA3" s="236" t="s">
        <v>1670</v>
      </c>
      <c r="AB3" s="236" t="s">
        <v>2625</v>
      </c>
      <c r="AC3" s="266">
        <f>IF($C$6&lt;&gt;"",$C$6,"")</f>
        <v>0.02</v>
      </c>
      <c r="AD3" s="236" t="s">
        <v>1664</v>
      </c>
      <c r="AE3" s="236" t="s">
        <v>1665</v>
      </c>
      <c r="AF3" s="236" t="s">
        <v>1666</v>
      </c>
      <c r="AG3" s="236" t="s">
        <v>334</v>
      </c>
      <c r="AH3" s="236" t="s">
        <v>335</v>
      </c>
      <c r="AI3" s="236" t="s">
        <v>174</v>
      </c>
      <c r="AJ3" s="236" t="s">
        <v>174</v>
      </c>
      <c r="AK3" s="236" t="s">
        <v>174</v>
      </c>
      <c r="AL3" s="236" t="s">
        <v>1667</v>
      </c>
    </row>
    <row r="4" spans="1:38" ht="37.5" customHeight="1">
      <c r="A4" s="71"/>
      <c r="B4" s="42"/>
      <c r="C4" s="102" t="s">
        <v>1671</v>
      </c>
      <c r="D4" s="103" t="s">
        <v>334</v>
      </c>
      <c r="G4" s="23"/>
      <c r="H4" s="23"/>
      <c r="I4" s="23"/>
      <c r="J4" s="23"/>
      <c r="K4" s="23"/>
      <c r="L4" s="23"/>
      <c r="M4" s="23"/>
      <c r="N4" s="23"/>
      <c r="O4" s="23"/>
      <c r="P4" s="23"/>
      <c r="Q4" s="23"/>
      <c r="R4" s="23"/>
      <c r="S4" s="23"/>
      <c r="T4" s="23"/>
      <c r="U4" s="23"/>
      <c r="V4" s="23"/>
      <c r="W4" s="23"/>
      <c r="X4" s="23"/>
      <c r="Y4" s="23"/>
      <c r="AA4" s="236" t="s">
        <v>1672</v>
      </c>
      <c r="AB4" s="236" t="s">
        <v>2604</v>
      </c>
      <c r="AC4" s="266">
        <f>IF($C$7&lt;&gt;"",$C$7,"")</f>
        <v>0.02</v>
      </c>
      <c r="AD4" s="236" t="s">
        <v>1664</v>
      </c>
      <c r="AE4" s="236" t="s">
        <v>1665</v>
      </c>
      <c r="AF4" s="236" t="s">
        <v>1666</v>
      </c>
      <c r="AG4" s="236" t="s">
        <v>334</v>
      </c>
      <c r="AH4" s="236" t="s">
        <v>335</v>
      </c>
      <c r="AI4" s="236" t="s">
        <v>174</v>
      </c>
      <c r="AJ4" s="236" t="s">
        <v>174</v>
      </c>
      <c r="AK4" s="236" t="s">
        <v>174</v>
      </c>
      <c r="AL4" s="236" t="s">
        <v>1667</v>
      </c>
    </row>
    <row r="5" spans="1:38" ht="39.75" customHeight="1">
      <c r="A5" s="71"/>
      <c r="B5" s="148" t="s">
        <v>1663</v>
      </c>
      <c r="C5" s="79">
        <v>0.03</v>
      </c>
      <c r="D5" s="104">
        <v>0.02</v>
      </c>
      <c r="G5" s="23"/>
      <c r="H5" s="23"/>
      <c r="I5" s="23"/>
      <c r="J5" s="23"/>
      <c r="K5" s="23"/>
      <c r="L5" s="23"/>
      <c r="M5" s="23"/>
      <c r="N5" s="23"/>
      <c r="O5" s="23"/>
      <c r="P5" s="23"/>
      <c r="Q5" s="23"/>
      <c r="R5" s="23"/>
      <c r="S5" s="23"/>
      <c r="T5" s="23"/>
      <c r="U5" s="23"/>
      <c r="V5" s="23"/>
      <c r="W5" s="23"/>
      <c r="X5" s="23"/>
      <c r="Y5" s="23"/>
      <c r="AA5" s="236" t="s">
        <v>1673</v>
      </c>
      <c r="AB5" s="236" t="s">
        <v>1674</v>
      </c>
      <c r="AC5" s="266">
        <f>IF($C$8&lt;&gt;"",$C$8,"")</f>
        <v>0.36</v>
      </c>
      <c r="AD5" s="236" t="s">
        <v>1664</v>
      </c>
      <c r="AE5" s="236" t="s">
        <v>1665</v>
      </c>
      <c r="AF5" s="236" t="s">
        <v>1666</v>
      </c>
      <c r="AG5" s="236" t="s">
        <v>334</v>
      </c>
      <c r="AH5" s="236" t="s">
        <v>335</v>
      </c>
      <c r="AI5" s="236" t="s">
        <v>174</v>
      </c>
      <c r="AJ5" s="236" t="s">
        <v>174</v>
      </c>
      <c r="AK5" s="236" t="s">
        <v>174</v>
      </c>
      <c r="AL5" s="236" t="s">
        <v>1667</v>
      </c>
    </row>
    <row r="6" spans="1:38" ht="12.75" customHeight="1">
      <c r="A6" s="71"/>
      <c r="B6" s="63" t="s">
        <v>2625</v>
      </c>
      <c r="C6" s="104">
        <v>0.02</v>
      </c>
      <c r="D6" s="104">
        <v>0.03</v>
      </c>
      <c r="G6" s="23"/>
      <c r="H6" s="23"/>
      <c r="I6" s="23"/>
      <c r="J6" s="23"/>
      <c r="K6" s="23"/>
      <c r="L6" s="23"/>
      <c r="M6" s="23"/>
      <c r="N6" s="23"/>
      <c r="O6" s="23"/>
      <c r="P6" s="23"/>
      <c r="Q6" s="23"/>
      <c r="R6" s="23"/>
      <c r="S6" s="23"/>
      <c r="T6" s="23"/>
      <c r="U6" s="23"/>
      <c r="V6" s="23"/>
      <c r="W6" s="23"/>
      <c r="X6" s="23"/>
      <c r="Y6" s="23"/>
      <c r="AA6" s="236" t="s">
        <v>1675</v>
      </c>
      <c r="AB6" s="236" t="s">
        <v>1676</v>
      </c>
      <c r="AC6" s="266">
        <f>IF($C$9&lt;&gt;"",$C$9,"")</f>
        <v>0.64</v>
      </c>
      <c r="AD6" s="236" t="s">
        <v>1664</v>
      </c>
      <c r="AE6" s="236" t="s">
        <v>1665</v>
      </c>
      <c r="AF6" s="236" t="s">
        <v>1666</v>
      </c>
      <c r="AG6" s="236" t="s">
        <v>334</v>
      </c>
      <c r="AH6" s="236" t="s">
        <v>335</v>
      </c>
      <c r="AI6" s="236" t="s">
        <v>174</v>
      </c>
      <c r="AJ6" s="236" t="s">
        <v>174</v>
      </c>
      <c r="AK6" s="236" t="s">
        <v>174</v>
      </c>
      <c r="AL6" s="236" t="s">
        <v>1667</v>
      </c>
    </row>
    <row r="7" spans="1:38" ht="12.75" customHeight="1">
      <c r="A7" s="71"/>
      <c r="B7" s="63" t="s">
        <v>2604</v>
      </c>
      <c r="C7" s="104">
        <v>0.02</v>
      </c>
      <c r="D7" s="104">
        <v>0.04</v>
      </c>
      <c r="G7" s="23"/>
      <c r="H7" s="23"/>
      <c r="I7" s="23"/>
      <c r="J7" s="23"/>
      <c r="K7" s="23"/>
      <c r="L7" s="23"/>
      <c r="M7" s="23"/>
      <c r="N7" s="23"/>
      <c r="O7" s="23"/>
      <c r="P7" s="23"/>
      <c r="Q7" s="23"/>
      <c r="R7" s="23"/>
      <c r="S7" s="23"/>
      <c r="T7" s="23"/>
      <c r="U7" s="23"/>
      <c r="V7" s="23"/>
      <c r="W7" s="23"/>
      <c r="X7" s="23"/>
      <c r="Y7" s="23"/>
      <c r="AA7" s="236" t="s">
        <v>1677</v>
      </c>
      <c r="AB7" s="236" t="s">
        <v>1678</v>
      </c>
      <c r="AC7" s="266">
        <f>IF($C$10&lt;&gt;"",$C$10,"")</f>
        <v>0</v>
      </c>
      <c r="AD7" s="236" t="s">
        <v>1664</v>
      </c>
      <c r="AE7" s="236" t="s">
        <v>1665</v>
      </c>
      <c r="AF7" s="236" t="s">
        <v>1666</v>
      </c>
      <c r="AG7" s="236" t="s">
        <v>334</v>
      </c>
      <c r="AH7" s="236" t="s">
        <v>335</v>
      </c>
      <c r="AI7" s="236" t="s">
        <v>174</v>
      </c>
      <c r="AJ7" s="236" t="s">
        <v>174</v>
      </c>
      <c r="AK7" s="236" t="s">
        <v>174</v>
      </c>
      <c r="AL7" s="236" t="s">
        <v>1667</v>
      </c>
    </row>
    <row r="8" spans="1:38" s="329" customFormat="1" ht="29.45" customHeight="1">
      <c r="A8" s="324"/>
      <c r="B8" s="325" t="s">
        <v>1674</v>
      </c>
      <c r="C8" s="326">
        <v>0.36</v>
      </c>
      <c r="D8" s="326">
        <v>0.16</v>
      </c>
      <c r="E8" s="327"/>
      <c r="F8" s="327"/>
      <c r="G8" s="328"/>
      <c r="H8" s="328"/>
      <c r="I8" s="328"/>
      <c r="J8" s="328"/>
      <c r="K8" s="328"/>
      <c r="L8" s="328"/>
      <c r="M8" s="328"/>
      <c r="N8" s="328"/>
      <c r="O8" s="328"/>
      <c r="P8" s="328"/>
      <c r="Q8" s="328"/>
      <c r="R8" s="328"/>
      <c r="S8" s="328"/>
      <c r="T8" s="328"/>
      <c r="U8" s="328"/>
      <c r="V8" s="328"/>
      <c r="W8" s="328"/>
      <c r="X8" s="328"/>
      <c r="Y8" s="328"/>
      <c r="AA8" s="330" t="s">
        <v>1679</v>
      </c>
      <c r="AB8" s="330" t="s">
        <v>1680</v>
      </c>
      <c r="AC8" s="331">
        <f>IF($C$11&lt;&gt;"",$C$11,"")</f>
        <v>19</v>
      </c>
      <c r="AD8" s="330" t="s">
        <v>1664</v>
      </c>
      <c r="AE8" s="330" t="s">
        <v>1681</v>
      </c>
      <c r="AF8" s="330" t="s">
        <v>1666</v>
      </c>
      <c r="AG8" s="330" t="s">
        <v>334</v>
      </c>
      <c r="AH8" s="330" t="s">
        <v>335</v>
      </c>
      <c r="AI8" s="330" t="s">
        <v>174</v>
      </c>
      <c r="AJ8" s="330" t="s">
        <v>174</v>
      </c>
      <c r="AK8" s="330" t="s">
        <v>174</v>
      </c>
      <c r="AL8" s="330" t="s">
        <v>2642</v>
      </c>
    </row>
    <row r="9" spans="1:38" s="329" customFormat="1" ht="12.75" customHeight="1">
      <c r="A9" s="324"/>
      <c r="B9" s="325" t="s">
        <v>1676</v>
      </c>
      <c r="C9" s="326">
        <v>0.64</v>
      </c>
      <c r="D9" s="326">
        <v>0.84</v>
      </c>
      <c r="E9" s="327"/>
      <c r="F9" s="327"/>
      <c r="G9" s="328"/>
      <c r="H9" s="328"/>
      <c r="I9" s="328"/>
      <c r="J9" s="328"/>
      <c r="K9" s="328"/>
      <c r="L9" s="328"/>
      <c r="M9" s="328"/>
      <c r="N9" s="328"/>
      <c r="O9" s="328"/>
      <c r="P9" s="328"/>
      <c r="Q9" s="328"/>
      <c r="R9" s="328"/>
      <c r="S9" s="328"/>
      <c r="T9" s="328"/>
      <c r="U9" s="328"/>
      <c r="V9" s="328"/>
      <c r="W9" s="328"/>
      <c r="X9" s="328"/>
      <c r="Y9" s="328"/>
      <c r="AA9" s="330" t="s">
        <v>1682</v>
      </c>
      <c r="AB9" s="330" t="s">
        <v>1683</v>
      </c>
      <c r="AC9" s="331">
        <f>IF($C$12&lt;&gt;"",$C$12,"")</f>
        <v>19</v>
      </c>
      <c r="AD9" s="330" t="s">
        <v>1664</v>
      </c>
      <c r="AE9" s="330" t="s">
        <v>1681</v>
      </c>
      <c r="AF9" s="330" t="s">
        <v>1666</v>
      </c>
      <c r="AG9" s="330" t="s">
        <v>334</v>
      </c>
      <c r="AH9" s="330" t="s">
        <v>335</v>
      </c>
      <c r="AI9" s="330" t="s">
        <v>174</v>
      </c>
      <c r="AJ9" s="330" t="s">
        <v>174</v>
      </c>
      <c r="AK9" s="330" t="s">
        <v>174</v>
      </c>
      <c r="AL9" s="330" t="s">
        <v>2642</v>
      </c>
    </row>
    <row r="10" spans="1:38" s="329" customFormat="1" ht="12.75" customHeight="1">
      <c r="A10" s="324"/>
      <c r="B10" s="325" t="s">
        <v>1678</v>
      </c>
      <c r="C10" s="326">
        <v>0</v>
      </c>
      <c r="D10" s="326">
        <v>0.11</v>
      </c>
      <c r="E10" s="327"/>
      <c r="F10" s="327"/>
      <c r="G10" s="328"/>
      <c r="H10" s="328"/>
      <c r="I10" s="328"/>
      <c r="J10" s="328"/>
      <c r="K10" s="328"/>
      <c r="L10" s="328"/>
      <c r="M10" s="328"/>
      <c r="N10" s="328"/>
      <c r="O10" s="328"/>
      <c r="P10" s="328"/>
      <c r="Q10" s="328"/>
      <c r="R10" s="328"/>
      <c r="S10" s="328"/>
      <c r="T10" s="328"/>
      <c r="U10" s="328"/>
      <c r="V10" s="328"/>
      <c r="W10" s="328"/>
      <c r="X10" s="328"/>
      <c r="Y10" s="328"/>
      <c r="AA10" s="330" t="s">
        <v>1684</v>
      </c>
      <c r="AB10" s="330" t="s">
        <v>1663</v>
      </c>
      <c r="AC10" s="332">
        <f>IF($D$5&lt;&gt;"",$D$5,"")</f>
        <v>0.02</v>
      </c>
      <c r="AD10" s="330" t="s">
        <v>1664</v>
      </c>
      <c r="AE10" s="330" t="s">
        <v>1665</v>
      </c>
      <c r="AF10" s="330" t="s">
        <v>1666</v>
      </c>
      <c r="AG10" s="330" t="s">
        <v>334</v>
      </c>
      <c r="AH10" s="330" t="s">
        <v>334</v>
      </c>
      <c r="AI10" s="330" t="s">
        <v>174</v>
      </c>
      <c r="AJ10" s="330" t="s">
        <v>174</v>
      </c>
      <c r="AK10" s="330" t="s">
        <v>174</v>
      </c>
      <c r="AL10" s="330" t="s">
        <v>1667</v>
      </c>
    </row>
    <row r="11" spans="1:38" s="329" customFormat="1" ht="12.75" customHeight="1">
      <c r="A11" s="324"/>
      <c r="B11" s="325" t="s">
        <v>1680</v>
      </c>
      <c r="C11" s="333">
        <v>19</v>
      </c>
      <c r="D11" s="333">
        <v>21</v>
      </c>
      <c r="E11" s="327"/>
      <c r="F11" s="327"/>
      <c r="G11" s="328"/>
      <c r="H11" s="328"/>
      <c r="I11" s="328"/>
      <c r="J11" s="328"/>
      <c r="K11" s="328"/>
      <c r="L11" s="328"/>
      <c r="M11" s="328"/>
      <c r="N11" s="328"/>
      <c r="O11" s="328"/>
      <c r="P11" s="328"/>
      <c r="Q11" s="328"/>
      <c r="R11" s="328"/>
      <c r="S11" s="328"/>
      <c r="T11" s="328"/>
      <c r="U11" s="328"/>
      <c r="V11" s="328"/>
      <c r="W11" s="328"/>
      <c r="X11" s="328"/>
      <c r="Y11" s="328"/>
      <c r="AA11" s="330" t="s">
        <v>1685</v>
      </c>
      <c r="AB11" s="330" t="s">
        <v>2625</v>
      </c>
      <c r="AC11" s="332">
        <f>IF($D$6&lt;&gt;"",$D$6,"")</f>
        <v>0.03</v>
      </c>
      <c r="AD11" s="330" t="s">
        <v>1664</v>
      </c>
      <c r="AE11" s="330" t="s">
        <v>1665</v>
      </c>
      <c r="AF11" s="330" t="s">
        <v>1666</v>
      </c>
      <c r="AG11" s="330" t="s">
        <v>334</v>
      </c>
      <c r="AH11" s="330" t="s">
        <v>334</v>
      </c>
      <c r="AI11" s="330" t="s">
        <v>174</v>
      </c>
      <c r="AJ11" s="330" t="s">
        <v>174</v>
      </c>
      <c r="AK11" s="330" t="s">
        <v>174</v>
      </c>
      <c r="AL11" s="330" t="s">
        <v>1667</v>
      </c>
    </row>
    <row r="12" spans="1:38" s="329" customFormat="1" ht="12.75">
      <c r="A12" s="324"/>
      <c r="B12" s="325" t="s">
        <v>1683</v>
      </c>
      <c r="C12" s="333">
        <v>19</v>
      </c>
      <c r="D12" s="333">
        <v>22</v>
      </c>
      <c r="E12" s="327"/>
      <c r="F12" s="327"/>
      <c r="G12" s="328"/>
      <c r="H12" s="328"/>
      <c r="I12" s="328"/>
      <c r="J12" s="328"/>
      <c r="K12" s="328"/>
      <c r="L12" s="328"/>
      <c r="M12" s="328"/>
      <c r="N12" s="328"/>
      <c r="O12" s="328"/>
      <c r="P12" s="328"/>
      <c r="Q12" s="328"/>
      <c r="R12" s="328"/>
      <c r="S12" s="328"/>
      <c r="T12" s="328"/>
      <c r="U12" s="328"/>
      <c r="V12" s="328"/>
      <c r="W12" s="328"/>
      <c r="X12" s="328"/>
      <c r="Y12" s="328"/>
      <c r="AA12" s="330" t="s">
        <v>1686</v>
      </c>
      <c r="AB12" s="330" t="s">
        <v>2604</v>
      </c>
      <c r="AC12" s="332">
        <f>IF($D$7&lt;&gt;"",$D$7,"")</f>
        <v>0.04</v>
      </c>
      <c r="AD12" s="330" t="s">
        <v>1664</v>
      </c>
      <c r="AE12" s="330" t="s">
        <v>1665</v>
      </c>
      <c r="AF12" s="330" t="s">
        <v>1666</v>
      </c>
      <c r="AG12" s="330" t="s">
        <v>334</v>
      </c>
      <c r="AH12" s="330" t="s">
        <v>334</v>
      </c>
      <c r="AI12" s="330" t="s">
        <v>174</v>
      </c>
      <c r="AJ12" s="330" t="s">
        <v>174</v>
      </c>
      <c r="AK12" s="330" t="s">
        <v>174</v>
      </c>
      <c r="AL12" s="330" t="s">
        <v>1667</v>
      </c>
    </row>
    <row r="13" spans="1:38" ht="12.75">
      <c r="A13" s="38"/>
      <c r="B13" s="23"/>
      <c r="C13" s="23"/>
      <c r="D13" s="23"/>
      <c r="E13" s="23"/>
      <c r="F13" s="23"/>
      <c r="G13" s="23"/>
      <c r="H13" s="23"/>
      <c r="I13" s="23"/>
      <c r="J13" s="23"/>
      <c r="K13" s="23"/>
      <c r="L13" s="23"/>
      <c r="M13" s="23"/>
      <c r="N13" s="23"/>
      <c r="O13" s="23"/>
      <c r="P13" s="23"/>
      <c r="Q13" s="23"/>
      <c r="R13" s="23"/>
      <c r="S13" s="23"/>
      <c r="T13" s="23"/>
      <c r="U13" s="23"/>
      <c r="V13" s="23"/>
      <c r="W13" s="23"/>
      <c r="X13" s="23"/>
      <c r="Y13" s="23"/>
      <c r="AA13" s="236" t="s">
        <v>1687</v>
      </c>
      <c r="AB13" s="236" t="s">
        <v>1674</v>
      </c>
      <c r="AC13" s="266">
        <f>IF($D$8&lt;&gt;"",$D$8,"")</f>
        <v>0.16</v>
      </c>
      <c r="AD13" s="236" t="s">
        <v>1664</v>
      </c>
      <c r="AE13" s="236" t="s">
        <v>1665</v>
      </c>
      <c r="AF13" s="236" t="s">
        <v>1666</v>
      </c>
      <c r="AG13" s="236" t="s">
        <v>334</v>
      </c>
      <c r="AH13" s="236" t="s">
        <v>334</v>
      </c>
      <c r="AI13" s="236" t="s">
        <v>174</v>
      </c>
      <c r="AJ13" s="236" t="s">
        <v>174</v>
      </c>
      <c r="AK13" s="236" t="s">
        <v>174</v>
      </c>
      <c r="AL13" s="236" t="s">
        <v>1667</v>
      </c>
    </row>
    <row r="14" spans="1:38" ht="25.5">
      <c r="A14" s="71" t="s">
        <v>1688</v>
      </c>
      <c r="B14" s="101" t="s">
        <v>2571</v>
      </c>
      <c r="G14" s="23"/>
      <c r="H14" s="23"/>
      <c r="I14" s="23"/>
      <c r="J14" s="23"/>
      <c r="K14" s="23"/>
      <c r="L14" s="23"/>
      <c r="M14" s="23"/>
      <c r="N14" s="23"/>
      <c r="O14" s="23"/>
      <c r="P14" s="23"/>
      <c r="Q14" s="23"/>
      <c r="R14" s="23"/>
      <c r="S14" s="23"/>
      <c r="T14" s="23"/>
      <c r="U14" s="23"/>
      <c r="V14" s="23"/>
      <c r="W14" s="23"/>
      <c r="X14" s="23"/>
      <c r="Y14" s="23"/>
      <c r="AA14" s="236" t="s">
        <v>1689</v>
      </c>
      <c r="AB14" s="236" t="s">
        <v>1676</v>
      </c>
      <c r="AC14" s="266">
        <f>IF($D$9&lt;&gt;"",$D$9,"")</f>
        <v>0.84</v>
      </c>
      <c r="AD14" s="236" t="s">
        <v>1664</v>
      </c>
      <c r="AE14" s="236" t="s">
        <v>1665</v>
      </c>
      <c r="AF14" s="236" t="s">
        <v>1666</v>
      </c>
      <c r="AG14" s="236" t="s">
        <v>334</v>
      </c>
      <c r="AH14" s="236" t="s">
        <v>334</v>
      </c>
      <c r="AI14" s="236" t="s">
        <v>174</v>
      </c>
      <c r="AJ14" s="236" t="s">
        <v>174</v>
      </c>
      <c r="AK14" s="236" t="s">
        <v>174</v>
      </c>
      <c r="AL14" s="236" t="s">
        <v>1667</v>
      </c>
    </row>
    <row r="15" spans="1:38" ht="12.75">
      <c r="A15" s="71"/>
      <c r="B15" s="22"/>
      <c r="C15" s="39"/>
      <c r="D15" s="39"/>
      <c r="E15" s="40"/>
      <c r="F15" s="40"/>
      <c r="G15" s="23"/>
      <c r="H15" s="23"/>
      <c r="I15" s="23"/>
      <c r="J15" s="23"/>
      <c r="K15" s="23"/>
      <c r="L15" s="23"/>
      <c r="M15" s="23"/>
      <c r="N15" s="23"/>
      <c r="O15" s="23"/>
      <c r="P15" s="23"/>
      <c r="Q15" s="23"/>
      <c r="R15" s="23"/>
      <c r="S15" s="23"/>
      <c r="T15" s="23"/>
      <c r="U15" s="23"/>
      <c r="V15" s="23"/>
      <c r="W15" s="23"/>
      <c r="X15" s="23"/>
      <c r="Y15" s="23"/>
      <c r="AA15" s="236" t="s">
        <v>1690</v>
      </c>
      <c r="AB15" s="236" t="s">
        <v>1678</v>
      </c>
      <c r="AC15" s="266">
        <f>IF($D$10&lt;&gt;"",$D$10,"")</f>
        <v>0.11</v>
      </c>
      <c r="AD15" s="236" t="s">
        <v>1664</v>
      </c>
      <c r="AE15" s="236" t="s">
        <v>1665</v>
      </c>
      <c r="AF15" s="236" t="s">
        <v>1666</v>
      </c>
      <c r="AG15" s="236" t="s">
        <v>334</v>
      </c>
      <c r="AH15" s="236" t="s">
        <v>334</v>
      </c>
      <c r="AI15" s="236" t="s">
        <v>174</v>
      </c>
      <c r="AJ15" s="236" t="s">
        <v>174</v>
      </c>
      <c r="AK15" s="236" t="s">
        <v>174</v>
      </c>
      <c r="AL15" s="236" t="s">
        <v>1667</v>
      </c>
    </row>
    <row r="16" spans="1:38" ht="12.75" customHeight="1">
      <c r="A16" s="56" t="s">
        <v>2689</v>
      </c>
      <c r="B16" s="168" t="s">
        <v>1691</v>
      </c>
      <c r="C16" s="98"/>
      <c r="D16" s="39"/>
      <c r="E16" s="40"/>
      <c r="F16" s="40"/>
      <c r="G16" s="23"/>
      <c r="H16" s="23"/>
      <c r="I16" s="23"/>
      <c r="J16" s="23"/>
      <c r="K16" s="23"/>
      <c r="L16" s="23"/>
      <c r="M16" s="23"/>
      <c r="N16" s="23"/>
      <c r="O16" s="23"/>
      <c r="P16" s="23"/>
      <c r="Q16" s="23"/>
      <c r="R16" s="23"/>
      <c r="S16" s="23"/>
      <c r="T16" s="23"/>
      <c r="U16" s="23"/>
      <c r="V16" s="23"/>
      <c r="W16" s="23"/>
      <c r="X16" s="23"/>
      <c r="Y16" s="23"/>
      <c r="AA16" s="236" t="s">
        <v>1692</v>
      </c>
      <c r="AB16" s="236" t="s">
        <v>1680</v>
      </c>
      <c r="AC16" s="156">
        <f>IF($D$11&lt;&gt;"",$D$11,"")</f>
        <v>21</v>
      </c>
      <c r="AD16" s="236" t="s">
        <v>1664</v>
      </c>
      <c r="AE16" s="236" t="s">
        <v>1681</v>
      </c>
      <c r="AF16" s="236" t="s">
        <v>1666</v>
      </c>
      <c r="AG16" s="236" t="s">
        <v>334</v>
      </c>
      <c r="AH16" s="236" t="s">
        <v>334</v>
      </c>
      <c r="AI16" s="236" t="s">
        <v>174</v>
      </c>
      <c r="AJ16" s="236" t="s">
        <v>174</v>
      </c>
      <c r="AK16" s="236" t="s">
        <v>174</v>
      </c>
      <c r="AL16" s="236" t="s">
        <v>2642</v>
      </c>
    </row>
    <row r="17" spans="1:38" ht="12.75" customHeight="1">
      <c r="A17" s="56" t="s">
        <v>2689</v>
      </c>
      <c r="B17" s="39" t="s">
        <v>1693</v>
      </c>
      <c r="C17" s="98"/>
      <c r="D17" s="23"/>
      <c r="E17" s="23"/>
      <c r="F17" s="23"/>
      <c r="G17" s="23"/>
      <c r="H17" s="23"/>
      <c r="I17" s="23"/>
      <c r="J17" s="23"/>
      <c r="K17" s="23"/>
      <c r="L17" s="23"/>
      <c r="M17" s="23"/>
      <c r="N17" s="23"/>
      <c r="O17" s="23"/>
      <c r="P17" s="23"/>
      <c r="Q17" s="23"/>
      <c r="R17" s="23"/>
      <c r="S17" s="23"/>
      <c r="T17" s="23"/>
      <c r="U17" s="23"/>
      <c r="V17" s="23"/>
      <c r="W17" s="23"/>
      <c r="X17" s="23"/>
      <c r="Y17" s="23"/>
      <c r="AA17" s="236" t="s">
        <v>1694</v>
      </c>
      <c r="AB17" s="236" t="s">
        <v>1683</v>
      </c>
      <c r="AC17" s="156">
        <f>IF($D$12&lt;&gt;"",$D$12,"")</f>
        <v>22</v>
      </c>
      <c r="AD17" s="236" t="s">
        <v>1664</v>
      </c>
      <c r="AE17" s="236" t="s">
        <v>1681</v>
      </c>
      <c r="AF17" s="236" t="s">
        <v>1666</v>
      </c>
      <c r="AG17" s="236" t="s">
        <v>334</v>
      </c>
      <c r="AH17" s="236" t="s">
        <v>334</v>
      </c>
      <c r="AI17" s="236" t="s">
        <v>174</v>
      </c>
      <c r="AJ17" s="236" t="s">
        <v>174</v>
      </c>
      <c r="AK17" s="236" t="s">
        <v>174</v>
      </c>
      <c r="AL17" s="236" t="s">
        <v>2642</v>
      </c>
    </row>
    <row r="18" spans="1:38" ht="12.75" customHeight="1">
      <c r="A18" s="56" t="s">
        <v>2689</v>
      </c>
      <c r="B18" s="39" t="s">
        <v>1695</v>
      </c>
      <c r="C18" s="98"/>
      <c r="D18" s="23"/>
      <c r="E18" s="23"/>
      <c r="F18" s="23"/>
      <c r="G18" s="23"/>
      <c r="H18" s="23"/>
      <c r="I18" s="23"/>
      <c r="J18" s="23"/>
      <c r="K18" s="23"/>
      <c r="L18" s="23"/>
      <c r="M18" s="23"/>
      <c r="N18" s="23"/>
      <c r="O18" s="23"/>
      <c r="P18" s="23"/>
      <c r="Q18" s="23"/>
      <c r="R18" s="23"/>
      <c r="S18" s="23"/>
      <c r="T18" s="23"/>
      <c r="U18" s="23"/>
      <c r="V18" s="23"/>
      <c r="W18" s="23"/>
      <c r="X18" s="23"/>
      <c r="Y18" s="23"/>
      <c r="AA18" s="236" t="s">
        <v>1696</v>
      </c>
      <c r="AB18" s="236" t="s">
        <v>1691</v>
      </c>
      <c r="AC18" s="156" t="str">
        <f>IF($A$16&lt;&gt;"",$A$16,"")</f>
        <v>X</v>
      </c>
      <c r="AD18" s="236" t="s">
        <v>1664</v>
      </c>
      <c r="AE18" s="236" t="s">
        <v>1697</v>
      </c>
      <c r="AF18" s="236" t="s">
        <v>174</v>
      </c>
      <c r="AG18" s="236" t="s">
        <v>174</v>
      </c>
      <c r="AH18" s="236" t="s">
        <v>174</v>
      </c>
      <c r="AI18" s="236" t="s">
        <v>174</v>
      </c>
      <c r="AJ18" s="236" t="s">
        <v>174</v>
      </c>
      <c r="AK18" s="236" t="s">
        <v>174</v>
      </c>
      <c r="AL18" s="236" t="s">
        <v>283</v>
      </c>
    </row>
    <row r="19" spans="1:38" ht="12.75" customHeight="1">
      <c r="A19" s="56" t="s">
        <v>2689</v>
      </c>
      <c r="B19" s="39" t="s">
        <v>1698</v>
      </c>
      <c r="C19" s="98"/>
      <c r="D19" s="23"/>
      <c r="E19" s="23"/>
      <c r="F19" s="23"/>
      <c r="G19" s="23"/>
      <c r="H19" s="23"/>
      <c r="I19" s="23"/>
      <c r="J19" s="23"/>
      <c r="K19" s="23"/>
      <c r="L19" s="23"/>
      <c r="M19" s="23"/>
      <c r="N19" s="23"/>
      <c r="O19" s="23"/>
      <c r="P19" s="23"/>
      <c r="Q19" s="23"/>
      <c r="R19" s="23"/>
      <c r="S19" s="23"/>
      <c r="T19" s="23"/>
      <c r="U19" s="23"/>
      <c r="V19" s="23"/>
      <c r="W19" s="23"/>
      <c r="X19" s="23"/>
      <c r="Y19" s="23"/>
      <c r="AA19" s="236" t="s">
        <v>1699</v>
      </c>
      <c r="AB19" s="236" t="s">
        <v>1693</v>
      </c>
      <c r="AC19" s="156" t="str">
        <f>IF($A$17&lt;&gt;"",$A$17,"")</f>
        <v>X</v>
      </c>
      <c r="AD19" s="236" t="s">
        <v>1664</v>
      </c>
      <c r="AE19" s="236" t="s">
        <v>1697</v>
      </c>
      <c r="AF19" s="236" t="s">
        <v>174</v>
      </c>
      <c r="AG19" s="236" t="s">
        <v>174</v>
      </c>
      <c r="AH19" s="236" t="s">
        <v>174</v>
      </c>
      <c r="AI19" s="236" t="s">
        <v>174</v>
      </c>
      <c r="AJ19" s="236" t="s">
        <v>174</v>
      </c>
      <c r="AK19" s="236" t="s">
        <v>174</v>
      </c>
      <c r="AL19" s="236" t="s">
        <v>283</v>
      </c>
    </row>
    <row r="20" spans="1:38" ht="12.75" customHeight="1">
      <c r="A20" s="56" t="s">
        <v>2689</v>
      </c>
      <c r="B20" s="39" t="s">
        <v>1700</v>
      </c>
      <c r="C20" s="98"/>
      <c r="D20" s="23"/>
      <c r="E20" s="23"/>
      <c r="F20" s="23"/>
      <c r="G20" s="23"/>
      <c r="H20" s="23"/>
      <c r="I20" s="23"/>
      <c r="J20" s="23"/>
      <c r="K20" s="23"/>
      <c r="L20" s="23"/>
      <c r="M20" s="23"/>
      <c r="N20" s="23"/>
      <c r="O20" s="23"/>
      <c r="P20" s="23"/>
      <c r="Q20" s="23"/>
      <c r="R20" s="23"/>
      <c r="S20" s="23"/>
      <c r="T20" s="23"/>
      <c r="U20" s="23"/>
      <c r="V20" s="23"/>
      <c r="W20" s="23"/>
      <c r="X20" s="23"/>
      <c r="Y20" s="23"/>
      <c r="AA20" s="236" t="s">
        <v>1701</v>
      </c>
      <c r="AB20" s="236" t="s">
        <v>1695</v>
      </c>
      <c r="AC20" s="156" t="str">
        <f>IF($A$18&lt;&gt;"",$A$18,"")</f>
        <v>X</v>
      </c>
      <c r="AD20" s="236" t="s">
        <v>1664</v>
      </c>
      <c r="AE20" s="236" t="s">
        <v>1697</v>
      </c>
      <c r="AF20" s="236" t="s">
        <v>174</v>
      </c>
      <c r="AG20" s="236" t="s">
        <v>174</v>
      </c>
      <c r="AH20" s="236" t="s">
        <v>174</v>
      </c>
      <c r="AI20" s="236" t="s">
        <v>174</v>
      </c>
      <c r="AJ20" s="236" t="s">
        <v>174</v>
      </c>
      <c r="AK20" s="236" t="s">
        <v>174</v>
      </c>
      <c r="AL20" s="236" t="s">
        <v>283</v>
      </c>
    </row>
    <row r="21" spans="1:38" ht="12.75" customHeight="1">
      <c r="A21" s="56" t="s">
        <v>2689</v>
      </c>
      <c r="B21" s="412" t="s">
        <v>1702</v>
      </c>
      <c r="C21" s="399"/>
      <c r="D21" s="399"/>
      <c r="E21" s="23"/>
      <c r="F21" s="23"/>
      <c r="G21" s="23"/>
      <c r="H21" s="23"/>
      <c r="I21" s="23"/>
      <c r="J21" s="23"/>
      <c r="K21" s="23"/>
      <c r="L21" s="23"/>
      <c r="M21" s="23"/>
      <c r="N21" s="23"/>
      <c r="O21" s="23"/>
      <c r="P21" s="23"/>
      <c r="Q21" s="23"/>
      <c r="R21" s="23"/>
      <c r="S21" s="23"/>
      <c r="T21" s="23"/>
      <c r="U21" s="23"/>
      <c r="V21" s="23"/>
      <c r="W21" s="23"/>
      <c r="X21" s="23"/>
      <c r="Y21" s="23"/>
      <c r="AA21" s="236" t="s">
        <v>1703</v>
      </c>
      <c r="AB21" s="236" t="s">
        <v>1698</v>
      </c>
      <c r="AC21" s="156" t="str">
        <f>IF($A$19&lt;&gt;"",$A$19,"")</f>
        <v>X</v>
      </c>
      <c r="AD21" s="236" t="s">
        <v>1664</v>
      </c>
      <c r="AE21" s="236" t="s">
        <v>1697</v>
      </c>
      <c r="AF21" s="236" t="s">
        <v>174</v>
      </c>
      <c r="AG21" s="236" t="s">
        <v>174</v>
      </c>
      <c r="AH21" s="236" t="s">
        <v>174</v>
      </c>
      <c r="AI21" s="236" t="s">
        <v>174</v>
      </c>
      <c r="AJ21" s="236" t="s">
        <v>174</v>
      </c>
      <c r="AK21" s="236" t="s">
        <v>174</v>
      </c>
      <c r="AL21" s="236" t="s">
        <v>283</v>
      </c>
    </row>
    <row r="22" spans="1:38" ht="12.75" customHeight="1">
      <c r="A22" s="56" t="s">
        <v>2689</v>
      </c>
      <c r="B22" s="39" t="s">
        <v>1704</v>
      </c>
      <c r="C22" s="98"/>
      <c r="D22" s="23"/>
      <c r="E22" s="23"/>
      <c r="F22" s="23"/>
      <c r="G22" s="23"/>
      <c r="H22" s="23"/>
      <c r="I22" s="23"/>
      <c r="J22" s="23"/>
      <c r="K22" s="23"/>
      <c r="L22" s="23"/>
      <c r="M22" s="23"/>
      <c r="N22" s="23"/>
      <c r="O22" s="23"/>
      <c r="P22" s="23"/>
      <c r="Q22" s="23"/>
      <c r="R22" s="23"/>
      <c r="S22" s="23"/>
      <c r="T22" s="23"/>
      <c r="U22" s="23"/>
      <c r="V22" s="23"/>
      <c r="W22" s="23"/>
      <c r="X22" s="23"/>
      <c r="Y22" s="23"/>
      <c r="AA22" s="236" t="s">
        <v>1705</v>
      </c>
      <c r="AB22" s="236" t="s">
        <v>1700</v>
      </c>
      <c r="AC22" s="156" t="str">
        <f>IF($A$20&lt;&gt;"",$A$20,"")</f>
        <v>X</v>
      </c>
      <c r="AD22" s="236" t="s">
        <v>1664</v>
      </c>
      <c r="AE22" s="236" t="s">
        <v>1697</v>
      </c>
      <c r="AF22" s="236" t="s">
        <v>174</v>
      </c>
      <c r="AG22" s="236" t="s">
        <v>174</v>
      </c>
      <c r="AH22" s="236" t="s">
        <v>174</v>
      </c>
      <c r="AI22" s="236" t="s">
        <v>174</v>
      </c>
      <c r="AJ22" s="236" t="s">
        <v>174</v>
      </c>
      <c r="AK22" s="236" t="s">
        <v>174</v>
      </c>
      <c r="AL22" s="236" t="s">
        <v>283</v>
      </c>
    </row>
    <row r="23" spans="1:38" ht="12.75" customHeight="1">
      <c r="A23" s="56" t="s">
        <v>2689</v>
      </c>
      <c r="B23" s="39" t="s">
        <v>1706</v>
      </c>
      <c r="C23" s="98"/>
      <c r="D23" s="23"/>
      <c r="E23" s="23"/>
      <c r="F23" s="23"/>
      <c r="G23" s="23"/>
      <c r="H23" s="23"/>
      <c r="I23" s="23"/>
      <c r="J23" s="23"/>
      <c r="K23" s="23"/>
      <c r="L23" s="23"/>
      <c r="M23" s="23"/>
      <c r="N23" s="23"/>
      <c r="O23" s="23"/>
      <c r="P23" s="23"/>
      <c r="Q23" s="23"/>
      <c r="R23" s="23"/>
      <c r="S23" s="23"/>
      <c r="T23" s="23"/>
      <c r="U23" s="23"/>
      <c r="V23" s="23"/>
      <c r="W23" s="23"/>
      <c r="X23" s="23"/>
      <c r="Y23" s="23"/>
      <c r="AA23" s="236" t="s">
        <v>1707</v>
      </c>
      <c r="AB23" s="236" t="s">
        <v>1702</v>
      </c>
      <c r="AC23" s="156" t="str">
        <f>IF($A$21&lt;&gt;"",$A$21,"")</f>
        <v>X</v>
      </c>
      <c r="AD23" s="236" t="s">
        <v>1664</v>
      </c>
      <c r="AE23" s="236" t="s">
        <v>1697</v>
      </c>
      <c r="AF23" s="236" t="s">
        <v>174</v>
      </c>
      <c r="AG23" s="236" t="s">
        <v>174</v>
      </c>
      <c r="AH23" s="236" t="s">
        <v>174</v>
      </c>
      <c r="AI23" s="236" t="s">
        <v>174</v>
      </c>
      <c r="AJ23" s="236" t="s">
        <v>174</v>
      </c>
      <c r="AK23" s="236" t="s">
        <v>174</v>
      </c>
      <c r="AL23" s="236" t="s">
        <v>283</v>
      </c>
    </row>
    <row r="24" spans="1:38" ht="12.75" customHeight="1">
      <c r="A24" s="56" t="s">
        <v>2689</v>
      </c>
      <c r="B24" s="39" t="s">
        <v>1708</v>
      </c>
      <c r="C24" s="98"/>
      <c r="D24" s="23"/>
      <c r="E24" s="23"/>
      <c r="F24" s="23"/>
      <c r="G24" s="23"/>
      <c r="H24" s="23"/>
      <c r="I24" s="23"/>
      <c r="J24" s="23"/>
      <c r="K24" s="23"/>
      <c r="L24" s="23"/>
      <c r="M24" s="23"/>
      <c r="N24" s="23"/>
      <c r="O24" s="23"/>
      <c r="P24" s="23"/>
      <c r="Q24" s="23"/>
      <c r="R24" s="23"/>
      <c r="S24" s="23"/>
      <c r="T24" s="23"/>
      <c r="U24" s="23"/>
      <c r="V24" s="23"/>
      <c r="W24" s="23"/>
      <c r="X24" s="23"/>
      <c r="Y24" s="23"/>
      <c r="AA24" s="236" t="s">
        <v>1709</v>
      </c>
      <c r="AB24" s="236" t="s">
        <v>1704</v>
      </c>
      <c r="AC24" s="156" t="str">
        <f>IF($A$22&lt;&gt;"",$A$22,"")</f>
        <v>X</v>
      </c>
      <c r="AD24" s="236" t="s">
        <v>1664</v>
      </c>
      <c r="AE24" s="236" t="s">
        <v>1697</v>
      </c>
      <c r="AF24" s="236" t="s">
        <v>174</v>
      </c>
      <c r="AG24" s="236" t="s">
        <v>174</v>
      </c>
      <c r="AH24" s="236" t="s">
        <v>174</v>
      </c>
      <c r="AI24" s="236" t="s">
        <v>174</v>
      </c>
      <c r="AJ24" s="236" t="s">
        <v>174</v>
      </c>
      <c r="AK24" s="236" t="s">
        <v>174</v>
      </c>
      <c r="AL24" s="236" t="s">
        <v>283</v>
      </c>
    </row>
    <row r="25" spans="1:38" ht="12.75" customHeight="1">
      <c r="A25" s="56"/>
      <c r="B25" s="39" t="s">
        <v>1710</v>
      </c>
      <c r="C25" s="98"/>
      <c r="D25" s="23"/>
      <c r="E25" s="23"/>
      <c r="F25" s="23"/>
      <c r="G25" s="23"/>
      <c r="H25" s="23"/>
      <c r="I25" s="23"/>
      <c r="J25" s="23"/>
      <c r="K25" s="23"/>
      <c r="L25" s="23"/>
      <c r="M25" s="23"/>
      <c r="N25" s="23"/>
      <c r="O25" s="23"/>
      <c r="P25" s="23"/>
      <c r="Q25" s="23"/>
      <c r="R25" s="23"/>
      <c r="S25" s="23"/>
      <c r="T25" s="23"/>
      <c r="U25" s="23"/>
      <c r="V25" s="23"/>
      <c r="W25" s="23"/>
      <c r="X25" s="23"/>
      <c r="Y25" s="23"/>
      <c r="AA25" s="236" t="s">
        <v>1711</v>
      </c>
      <c r="AB25" s="236" t="s">
        <v>1706</v>
      </c>
      <c r="AC25" s="156" t="str">
        <f>IF($A$23&lt;&gt;"",$A$23,"")</f>
        <v>X</v>
      </c>
      <c r="AD25" s="236" t="s">
        <v>1664</v>
      </c>
      <c r="AE25" s="236" t="s">
        <v>1697</v>
      </c>
      <c r="AF25" s="236" t="s">
        <v>174</v>
      </c>
      <c r="AG25" s="236" t="s">
        <v>174</v>
      </c>
      <c r="AH25" s="236" t="s">
        <v>174</v>
      </c>
      <c r="AI25" s="236" t="s">
        <v>174</v>
      </c>
      <c r="AJ25" s="236" t="s">
        <v>174</v>
      </c>
      <c r="AK25" s="236" t="s">
        <v>174</v>
      </c>
      <c r="AL25" s="236" t="s">
        <v>283</v>
      </c>
    </row>
    <row r="26" spans="1:38" ht="12.75" customHeight="1">
      <c r="A26" s="56" t="s">
        <v>2689</v>
      </c>
      <c r="B26" s="39" t="s">
        <v>1712</v>
      </c>
      <c r="C26" s="98"/>
      <c r="D26" s="23"/>
      <c r="E26" s="23"/>
      <c r="F26" s="23"/>
      <c r="G26" s="23"/>
      <c r="H26" s="23"/>
      <c r="I26" s="23"/>
      <c r="J26" s="23"/>
      <c r="K26" s="23"/>
      <c r="L26" s="23"/>
      <c r="M26" s="23"/>
      <c r="N26" s="23"/>
      <c r="O26" s="23"/>
      <c r="P26" s="23"/>
      <c r="Q26" s="23"/>
      <c r="R26" s="23"/>
      <c r="S26" s="23"/>
      <c r="T26" s="23"/>
      <c r="U26" s="23"/>
      <c r="V26" s="23"/>
      <c r="W26" s="23"/>
      <c r="X26" s="23"/>
      <c r="Y26" s="23"/>
      <c r="AA26" s="236" t="s">
        <v>1713</v>
      </c>
      <c r="AB26" s="236" t="s">
        <v>1708</v>
      </c>
      <c r="AC26" s="156" t="str">
        <f>IF($A$24&lt;&gt;"",$A$24,"")</f>
        <v>X</v>
      </c>
      <c r="AD26" s="236" t="s">
        <v>1664</v>
      </c>
      <c r="AE26" s="236" t="s">
        <v>1697</v>
      </c>
      <c r="AF26" s="236" t="s">
        <v>174</v>
      </c>
      <c r="AG26" s="236" t="s">
        <v>174</v>
      </c>
      <c r="AH26" s="236" t="s">
        <v>174</v>
      </c>
      <c r="AI26" s="236" t="s">
        <v>174</v>
      </c>
      <c r="AJ26" s="236" t="s">
        <v>174</v>
      </c>
      <c r="AK26" s="236" t="s">
        <v>174</v>
      </c>
      <c r="AL26" s="236" t="s">
        <v>283</v>
      </c>
    </row>
    <row r="27" spans="1:38" ht="12.75" customHeight="1">
      <c r="A27" s="56" t="s">
        <v>2689</v>
      </c>
      <c r="B27" s="39" t="s">
        <v>1714</v>
      </c>
      <c r="C27" s="98"/>
      <c r="D27" s="23"/>
      <c r="E27" s="23"/>
      <c r="F27" s="23"/>
      <c r="G27" s="23"/>
      <c r="H27" s="23"/>
      <c r="I27" s="23"/>
      <c r="J27" s="23"/>
      <c r="K27" s="23"/>
      <c r="L27" s="23"/>
      <c r="M27" s="23"/>
      <c r="N27" s="23"/>
      <c r="O27" s="23"/>
      <c r="P27" s="23"/>
      <c r="Q27" s="23"/>
      <c r="R27" s="23"/>
      <c r="S27" s="23"/>
      <c r="T27" s="23"/>
      <c r="U27" s="23"/>
      <c r="V27" s="23"/>
      <c r="W27" s="23"/>
      <c r="X27" s="23"/>
      <c r="Y27" s="23"/>
      <c r="AA27" s="236" t="s">
        <v>1715</v>
      </c>
      <c r="AB27" s="236" t="s">
        <v>1710</v>
      </c>
      <c r="AC27" s="156" t="str">
        <f>IF($A$25&lt;&gt;"",$A$25,"")</f>
        <v/>
      </c>
      <c r="AD27" s="236" t="s">
        <v>1664</v>
      </c>
      <c r="AE27" s="236" t="s">
        <v>1697</v>
      </c>
      <c r="AF27" s="236" t="s">
        <v>174</v>
      </c>
      <c r="AG27" s="236" t="s">
        <v>174</v>
      </c>
      <c r="AH27" s="236" t="s">
        <v>174</v>
      </c>
      <c r="AI27" s="236" t="s">
        <v>174</v>
      </c>
      <c r="AJ27" s="236" t="s">
        <v>174</v>
      </c>
      <c r="AK27" s="236" t="s">
        <v>174</v>
      </c>
      <c r="AL27" s="236" t="s">
        <v>283</v>
      </c>
    </row>
    <row r="28" spans="1:38" ht="12.75" customHeight="1">
      <c r="A28" s="56" t="s">
        <v>2689</v>
      </c>
      <c r="B28" s="39" t="s">
        <v>1716</v>
      </c>
      <c r="C28" s="98"/>
      <c r="D28" s="23"/>
      <c r="E28" s="23"/>
      <c r="F28" s="23"/>
      <c r="G28" s="23"/>
      <c r="H28" s="23"/>
      <c r="I28" s="23"/>
      <c r="J28" s="23"/>
      <c r="K28" s="23"/>
      <c r="L28" s="23"/>
      <c r="M28" s="23"/>
      <c r="N28" s="23"/>
      <c r="O28" s="23"/>
      <c r="P28" s="23"/>
      <c r="Q28" s="23"/>
      <c r="R28" s="23"/>
      <c r="S28" s="23"/>
      <c r="T28" s="23"/>
      <c r="U28" s="23"/>
      <c r="V28" s="23"/>
      <c r="W28" s="23"/>
      <c r="X28" s="23"/>
      <c r="Y28" s="23"/>
      <c r="AA28" s="236" t="s">
        <v>1717</v>
      </c>
      <c r="AB28" s="236" t="s">
        <v>1712</v>
      </c>
      <c r="AC28" s="156" t="str">
        <f>IF($A$26&lt;&gt;"",$A$26,"")</f>
        <v>X</v>
      </c>
      <c r="AD28" s="236" t="s">
        <v>1664</v>
      </c>
      <c r="AE28" s="236" t="s">
        <v>1697</v>
      </c>
      <c r="AF28" s="236" t="s">
        <v>174</v>
      </c>
      <c r="AG28" s="236" t="s">
        <v>174</v>
      </c>
      <c r="AH28" s="236" t="s">
        <v>174</v>
      </c>
      <c r="AI28" s="236" t="s">
        <v>174</v>
      </c>
      <c r="AJ28" s="236" t="s">
        <v>174</v>
      </c>
      <c r="AK28" s="236" t="s">
        <v>174</v>
      </c>
      <c r="AL28" s="236" t="s">
        <v>283</v>
      </c>
    </row>
    <row r="29" spans="1:38" ht="12.75" customHeight="1">
      <c r="A29" s="56" t="s">
        <v>2689</v>
      </c>
      <c r="B29" s="39" t="s">
        <v>1718</v>
      </c>
      <c r="C29" s="98"/>
      <c r="D29" s="23"/>
      <c r="E29" s="23"/>
      <c r="F29" s="23"/>
      <c r="G29" s="23"/>
      <c r="H29" s="23"/>
      <c r="I29" s="23"/>
      <c r="J29" s="23"/>
      <c r="K29" s="23"/>
      <c r="L29" s="23"/>
      <c r="M29" s="23"/>
      <c r="N29" s="23"/>
      <c r="O29" s="23"/>
      <c r="P29" s="23"/>
      <c r="Q29" s="23"/>
      <c r="R29" s="23"/>
      <c r="S29" s="23"/>
      <c r="T29" s="23"/>
      <c r="U29" s="23"/>
      <c r="V29" s="23"/>
      <c r="W29" s="23"/>
      <c r="X29" s="23"/>
      <c r="Y29" s="23"/>
      <c r="AA29" s="236" t="s">
        <v>1719</v>
      </c>
      <c r="AB29" s="236" t="s">
        <v>1714</v>
      </c>
      <c r="AC29" s="156" t="str">
        <f>IF($A$27&lt;&gt;"",$A$27,"")</f>
        <v>X</v>
      </c>
      <c r="AD29" s="236" t="s">
        <v>1664</v>
      </c>
      <c r="AE29" s="236" t="s">
        <v>1697</v>
      </c>
      <c r="AF29" s="236" t="s">
        <v>174</v>
      </c>
      <c r="AG29" s="236" t="s">
        <v>174</v>
      </c>
      <c r="AH29" s="236" t="s">
        <v>174</v>
      </c>
      <c r="AI29" s="236" t="s">
        <v>174</v>
      </c>
      <c r="AJ29" s="236" t="s">
        <v>174</v>
      </c>
      <c r="AK29" s="236" t="s">
        <v>174</v>
      </c>
      <c r="AL29" s="236" t="s">
        <v>283</v>
      </c>
    </row>
    <row r="30" spans="1:38" ht="12.75" customHeight="1">
      <c r="A30" s="56" t="s">
        <v>2689</v>
      </c>
      <c r="B30" s="39" t="s">
        <v>1720</v>
      </c>
      <c r="C30" s="98"/>
      <c r="D30" s="23"/>
      <c r="E30" s="23"/>
      <c r="F30" s="23"/>
      <c r="G30" s="23"/>
      <c r="H30" s="23"/>
      <c r="I30" s="23"/>
      <c r="J30" s="23"/>
      <c r="K30" s="23"/>
      <c r="L30" s="23"/>
      <c r="M30" s="23"/>
      <c r="N30" s="23"/>
      <c r="O30" s="23"/>
      <c r="P30" s="23"/>
      <c r="Q30" s="23"/>
      <c r="R30" s="23"/>
      <c r="S30" s="23"/>
      <c r="T30" s="23"/>
      <c r="U30" s="23"/>
      <c r="V30" s="23"/>
      <c r="W30" s="23"/>
      <c r="X30" s="23"/>
      <c r="Y30" s="23"/>
      <c r="AA30" s="236" t="s">
        <v>1721</v>
      </c>
      <c r="AB30" s="236" t="s">
        <v>1716</v>
      </c>
      <c r="AC30" s="156" t="str">
        <f>IF($A$28&lt;&gt;"",$A$28,"")</f>
        <v>X</v>
      </c>
      <c r="AD30" s="236" t="s">
        <v>1664</v>
      </c>
      <c r="AE30" s="236" t="s">
        <v>1697</v>
      </c>
      <c r="AF30" s="236" t="s">
        <v>174</v>
      </c>
      <c r="AG30" s="236" t="s">
        <v>174</v>
      </c>
      <c r="AH30" s="236" t="s">
        <v>174</v>
      </c>
      <c r="AI30" s="236" t="s">
        <v>174</v>
      </c>
      <c r="AJ30" s="236" t="s">
        <v>174</v>
      </c>
      <c r="AK30" s="236" t="s">
        <v>174</v>
      </c>
      <c r="AL30" s="236" t="s">
        <v>283</v>
      </c>
    </row>
    <row r="31" spans="1:38" ht="12.75" customHeight="1">
      <c r="A31" s="56" t="s">
        <v>2689</v>
      </c>
      <c r="B31" s="39" t="s">
        <v>1722</v>
      </c>
      <c r="C31" s="98"/>
      <c r="D31" s="23"/>
      <c r="E31" s="23"/>
      <c r="F31" s="23"/>
      <c r="G31" s="23"/>
      <c r="H31" s="23"/>
      <c r="I31" s="23"/>
      <c r="J31" s="23"/>
      <c r="K31" s="23"/>
      <c r="L31" s="23"/>
      <c r="M31" s="23"/>
      <c r="N31" s="23"/>
      <c r="O31" s="23"/>
      <c r="P31" s="23"/>
      <c r="Q31" s="23"/>
      <c r="R31" s="23"/>
      <c r="S31" s="23"/>
      <c r="T31" s="23"/>
      <c r="U31" s="23"/>
      <c r="V31" s="23"/>
      <c r="W31" s="23"/>
      <c r="X31" s="23"/>
      <c r="Y31" s="23"/>
      <c r="AA31" s="236" t="s">
        <v>1723</v>
      </c>
      <c r="AB31" s="236" t="s">
        <v>1718</v>
      </c>
      <c r="AC31" s="156" t="str">
        <f>IF($A$29&lt;&gt;"",$A$29,"")</f>
        <v>X</v>
      </c>
      <c r="AD31" s="236" t="s">
        <v>1664</v>
      </c>
      <c r="AE31" s="236" t="s">
        <v>1697</v>
      </c>
      <c r="AF31" s="236" t="s">
        <v>174</v>
      </c>
      <c r="AG31" s="236" t="s">
        <v>174</v>
      </c>
      <c r="AH31" s="236" t="s">
        <v>174</v>
      </c>
      <c r="AI31" s="236" t="s">
        <v>174</v>
      </c>
      <c r="AJ31" s="236" t="s">
        <v>174</v>
      </c>
      <c r="AK31" s="236" t="s">
        <v>174</v>
      </c>
      <c r="AL31" s="236" t="s">
        <v>283</v>
      </c>
    </row>
    <row r="32" spans="1:38" ht="12.75" customHeight="1">
      <c r="A32" s="56" t="s">
        <v>2689</v>
      </c>
      <c r="B32" s="39" t="s">
        <v>1724</v>
      </c>
      <c r="C32" s="98"/>
      <c r="D32" s="23"/>
      <c r="E32" s="23"/>
      <c r="F32" s="23"/>
      <c r="G32" s="23"/>
      <c r="H32" s="23"/>
      <c r="I32" s="23"/>
      <c r="J32" s="23"/>
      <c r="K32" s="23"/>
      <c r="L32" s="23"/>
      <c r="M32" s="23"/>
      <c r="N32" s="23"/>
      <c r="O32" s="23"/>
      <c r="P32" s="23"/>
      <c r="Q32" s="23"/>
      <c r="R32" s="23"/>
      <c r="S32" s="23"/>
      <c r="T32" s="23"/>
      <c r="U32" s="23"/>
      <c r="V32" s="23"/>
      <c r="W32" s="23"/>
      <c r="X32" s="23"/>
      <c r="Y32" s="23"/>
      <c r="AA32" s="236" t="s">
        <v>1725</v>
      </c>
      <c r="AB32" s="236" t="s">
        <v>1720</v>
      </c>
      <c r="AC32" s="156" t="str">
        <f>IF($A$30&lt;&gt;"",$A$30,"")</f>
        <v>X</v>
      </c>
      <c r="AD32" s="236" t="s">
        <v>1664</v>
      </c>
      <c r="AE32" s="236" t="s">
        <v>1697</v>
      </c>
      <c r="AF32" s="236" t="s">
        <v>174</v>
      </c>
      <c r="AG32" s="236" t="s">
        <v>174</v>
      </c>
      <c r="AH32" s="236" t="s">
        <v>174</v>
      </c>
      <c r="AI32" s="236" t="s">
        <v>174</v>
      </c>
      <c r="AJ32" s="236" t="s">
        <v>174</v>
      </c>
      <c r="AK32" s="236" t="s">
        <v>174</v>
      </c>
      <c r="AL32" s="236" t="s">
        <v>283</v>
      </c>
    </row>
    <row r="33" spans="1:38" ht="12.75" customHeight="1">
      <c r="A33" s="56" t="s">
        <v>2689</v>
      </c>
      <c r="B33" s="39" t="s">
        <v>1726</v>
      </c>
      <c r="C33" s="98"/>
      <c r="D33" s="23"/>
      <c r="E33" s="23"/>
      <c r="F33" s="23"/>
      <c r="G33" s="23"/>
      <c r="H33" s="23"/>
      <c r="I33" s="23"/>
      <c r="J33" s="23"/>
      <c r="K33" s="23"/>
      <c r="L33" s="23"/>
      <c r="M33" s="23"/>
      <c r="N33" s="23"/>
      <c r="O33" s="23"/>
      <c r="P33" s="23"/>
      <c r="Q33" s="23"/>
      <c r="R33" s="23"/>
      <c r="S33" s="23"/>
      <c r="T33" s="23"/>
      <c r="U33" s="23"/>
      <c r="V33" s="23"/>
      <c r="W33" s="23"/>
      <c r="X33" s="23"/>
      <c r="Y33" s="23"/>
      <c r="AA33" s="236" t="s">
        <v>1727</v>
      </c>
      <c r="AB33" s="236" t="s">
        <v>1722</v>
      </c>
      <c r="AC33" s="156" t="str">
        <f>IF($A$31&lt;&gt;"",$A$31,"")</f>
        <v>X</v>
      </c>
      <c r="AD33" s="236" t="s">
        <v>1664</v>
      </c>
      <c r="AE33" s="236" t="s">
        <v>1697</v>
      </c>
      <c r="AF33" s="236" t="s">
        <v>174</v>
      </c>
      <c r="AG33" s="236" t="s">
        <v>174</v>
      </c>
      <c r="AH33" s="236" t="s">
        <v>174</v>
      </c>
      <c r="AI33" s="236" t="s">
        <v>174</v>
      </c>
      <c r="AJ33" s="236" t="s">
        <v>174</v>
      </c>
      <c r="AK33" s="236" t="s">
        <v>174</v>
      </c>
      <c r="AL33" s="236" t="s">
        <v>283</v>
      </c>
    </row>
    <row r="34" spans="1:38" ht="12.75" customHeight="1">
      <c r="A34" s="56" t="s">
        <v>2689</v>
      </c>
      <c r="B34" s="39" t="s">
        <v>1728</v>
      </c>
      <c r="C34" s="98"/>
      <c r="D34" s="23"/>
      <c r="E34" s="23"/>
      <c r="F34" s="23"/>
      <c r="G34" s="23"/>
      <c r="H34" s="23"/>
      <c r="I34" s="23"/>
      <c r="J34" s="23"/>
      <c r="K34" s="23"/>
      <c r="L34" s="23"/>
      <c r="M34" s="23"/>
      <c r="N34" s="23"/>
      <c r="O34" s="23"/>
      <c r="P34" s="23"/>
      <c r="Q34" s="23"/>
      <c r="R34" s="23"/>
      <c r="S34" s="23"/>
      <c r="T34" s="23"/>
      <c r="U34" s="23"/>
      <c r="V34" s="23"/>
      <c r="W34" s="23"/>
      <c r="X34" s="23"/>
      <c r="Y34" s="23"/>
      <c r="AA34" s="236" t="s">
        <v>1729</v>
      </c>
      <c r="AB34" s="236" t="s">
        <v>1724</v>
      </c>
      <c r="AC34" s="156" t="str">
        <f>IF($A$32&lt;&gt;"",$A$32,"")</f>
        <v>X</v>
      </c>
      <c r="AD34" s="236" t="s">
        <v>1664</v>
      </c>
      <c r="AE34" s="236" t="s">
        <v>1697</v>
      </c>
      <c r="AF34" s="236" t="s">
        <v>174</v>
      </c>
      <c r="AG34" s="236" t="s">
        <v>174</v>
      </c>
      <c r="AH34" s="236" t="s">
        <v>174</v>
      </c>
      <c r="AI34" s="236" t="s">
        <v>174</v>
      </c>
      <c r="AJ34" s="236" t="s">
        <v>174</v>
      </c>
      <c r="AK34" s="236" t="s">
        <v>174</v>
      </c>
      <c r="AL34" s="236" t="s">
        <v>283</v>
      </c>
    </row>
    <row r="35" spans="1:38" ht="12.75" customHeight="1">
      <c r="A35" s="56" t="s">
        <v>2689</v>
      </c>
      <c r="B35" s="39" t="s">
        <v>1730</v>
      </c>
      <c r="C35" s="98"/>
      <c r="D35" s="23"/>
      <c r="E35" s="23"/>
      <c r="F35" s="23"/>
      <c r="G35" s="23"/>
      <c r="H35" s="23"/>
      <c r="I35" s="23"/>
      <c r="J35" s="23"/>
      <c r="K35" s="23"/>
      <c r="L35" s="23"/>
      <c r="M35" s="23"/>
      <c r="N35" s="23"/>
      <c r="O35" s="23"/>
      <c r="P35" s="23"/>
      <c r="Q35" s="23"/>
      <c r="R35" s="23"/>
      <c r="S35" s="23"/>
      <c r="T35" s="23"/>
      <c r="U35" s="23"/>
      <c r="V35" s="23"/>
      <c r="W35" s="23"/>
      <c r="X35" s="23"/>
      <c r="Y35" s="23"/>
      <c r="AA35" s="236" t="s">
        <v>1731</v>
      </c>
      <c r="AB35" s="236" t="s">
        <v>1726</v>
      </c>
      <c r="AC35" s="156" t="str">
        <f>IF($A$33&lt;&gt;"",$A$33,"")</f>
        <v>X</v>
      </c>
      <c r="AD35" s="236" t="s">
        <v>1664</v>
      </c>
      <c r="AE35" s="236" t="s">
        <v>1697</v>
      </c>
      <c r="AF35" s="236" t="s">
        <v>174</v>
      </c>
      <c r="AG35" s="236" t="s">
        <v>174</v>
      </c>
      <c r="AH35" s="236" t="s">
        <v>174</v>
      </c>
      <c r="AI35" s="236" t="s">
        <v>174</v>
      </c>
      <c r="AJ35" s="236" t="s">
        <v>174</v>
      </c>
      <c r="AK35" s="236" t="s">
        <v>174</v>
      </c>
      <c r="AL35" s="236" t="s">
        <v>283</v>
      </c>
    </row>
    <row r="36" spans="1:38" ht="12.75" customHeight="1">
      <c r="A36" s="56" t="s">
        <v>2689</v>
      </c>
      <c r="B36" s="39" t="s">
        <v>1732</v>
      </c>
      <c r="C36" s="98"/>
      <c r="D36" s="23"/>
      <c r="E36" s="23"/>
      <c r="F36" s="23"/>
      <c r="G36" s="23"/>
      <c r="H36" s="23"/>
      <c r="I36" s="23"/>
      <c r="J36" s="23"/>
      <c r="K36" s="23"/>
      <c r="L36" s="23"/>
      <c r="M36" s="23"/>
      <c r="N36" s="23"/>
      <c r="O36" s="23"/>
      <c r="P36" s="23"/>
      <c r="Q36" s="23"/>
      <c r="R36" s="23"/>
      <c r="S36" s="23"/>
      <c r="T36" s="23"/>
      <c r="U36" s="23"/>
      <c r="V36" s="23"/>
      <c r="W36" s="23"/>
      <c r="X36" s="23"/>
      <c r="Y36" s="23"/>
      <c r="AA36" s="236" t="s">
        <v>1733</v>
      </c>
      <c r="AB36" s="236" t="s">
        <v>1728</v>
      </c>
      <c r="AC36" s="156" t="str">
        <f>IF($A$34&lt;&gt;"",$A$34,"")</f>
        <v>X</v>
      </c>
      <c r="AD36" s="236" t="s">
        <v>1664</v>
      </c>
      <c r="AE36" s="236" t="s">
        <v>1697</v>
      </c>
      <c r="AF36" s="236" t="s">
        <v>174</v>
      </c>
      <c r="AG36" s="236" t="s">
        <v>174</v>
      </c>
      <c r="AH36" s="236" t="s">
        <v>174</v>
      </c>
      <c r="AI36" s="236" t="s">
        <v>174</v>
      </c>
      <c r="AJ36" s="236" t="s">
        <v>174</v>
      </c>
      <c r="AK36" s="236" t="s">
        <v>174</v>
      </c>
      <c r="AL36" s="236" t="s">
        <v>283</v>
      </c>
    </row>
    <row r="37" spans="1:38" ht="12.75" customHeight="1">
      <c r="A37" s="38"/>
      <c r="B37" s="23"/>
      <c r="C37" s="23"/>
      <c r="D37" s="23"/>
      <c r="E37" s="23"/>
      <c r="F37" s="23"/>
      <c r="G37" s="23"/>
      <c r="H37" s="23"/>
      <c r="I37" s="23"/>
      <c r="J37" s="23"/>
      <c r="K37" s="23"/>
      <c r="L37" s="23"/>
      <c r="M37" s="23"/>
      <c r="N37" s="23"/>
      <c r="O37" s="23"/>
      <c r="P37" s="23"/>
      <c r="Q37" s="23"/>
      <c r="R37" s="23"/>
      <c r="S37" s="23"/>
      <c r="T37" s="23"/>
      <c r="U37" s="23"/>
      <c r="V37" s="23"/>
      <c r="W37" s="23"/>
      <c r="X37" s="23"/>
      <c r="Y37" s="23"/>
      <c r="AA37" s="236" t="s">
        <v>1734</v>
      </c>
      <c r="AB37" s="236" t="s">
        <v>1730</v>
      </c>
      <c r="AC37" s="156" t="str">
        <f>IF($A$35&lt;&gt;"",$A$35,"")</f>
        <v>X</v>
      </c>
      <c r="AD37" s="236" t="s">
        <v>1664</v>
      </c>
      <c r="AE37" s="236" t="s">
        <v>1697</v>
      </c>
      <c r="AF37" s="236" t="s">
        <v>174</v>
      </c>
      <c r="AG37" s="236" t="s">
        <v>174</v>
      </c>
      <c r="AH37" s="236" t="s">
        <v>174</v>
      </c>
      <c r="AI37" s="236" t="s">
        <v>174</v>
      </c>
      <c r="AJ37" s="236" t="s">
        <v>174</v>
      </c>
      <c r="AK37" s="236" t="s">
        <v>174</v>
      </c>
      <c r="AL37" s="236" t="s">
        <v>283</v>
      </c>
    </row>
    <row r="38" spans="1:38" ht="12.75" customHeight="1">
      <c r="A38" s="71" t="s">
        <v>1735</v>
      </c>
      <c r="B38" s="440" t="s">
        <v>2572</v>
      </c>
      <c r="C38" s="392"/>
      <c r="D38" s="392"/>
      <c r="E38" s="392"/>
      <c r="F38" s="374"/>
      <c r="G38" s="23"/>
      <c r="H38" s="23"/>
      <c r="I38" s="23"/>
      <c r="J38" s="23"/>
      <c r="K38" s="23"/>
      <c r="L38" s="23"/>
      <c r="M38" s="23"/>
      <c r="N38" s="23"/>
      <c r="O38" s="23"/>
      <c r="P38" s="23"/>
      <c r="Q38" s="23"/>
      <c r="R38" s="23"/>
      <c r="S38" s="23"/>
      <c r="T38" s="23"/>
      <c r="U38" s="23"/>
      <c r="V38" s="23"/>
      <c r="W38" s="23"/>
      <c r="X38" s="23"/>
      <c r="Y38" s="23"/>
      <c r="AA38" s="236" t="s">
        <v>1736</v>
      </c>
      <c r="AB38" s="236" t="s">
        <v>1732</v>
      </c>
      <c r="AC38" s="156" t="str">
        <f>IF($A$36&lt;&gt;"",$A$36,"")</f>
        <v>X</v>
      </c>
      <c r="AD38" s="236" t="s">
        <v>1664</v>
      </c>
      <c r="AE38" s="236" t="s">
        <v>1697</v>
      </c>
      <c r="AF38" s="236" t="s">
        <v>174</v>
      </c>
      <c r="AG38" s="236" t="s">
        <v>174</v>
      </c>
      <c r="AH38" s="236" t="s">
        <v>174</v>
      </c>
      <c r="AI38" s="236" t="s">
        <v>174</v>
      </c>
      <c r="AJ38" s="236" t="s">
        <v>174</v>
      </c>
      <c r="AK38" s="236" t="s">
        <v>174</v>
      </c>
      <c r="AL38" s="236" t="s">
        <v>283</v>
      </c>
    </row>
    <row r="39" spans="1:38" s="110" customFormat="1" ht="42.95" customHeight="1">
      <c r="A39" s="45"/>
      <c r="B39" s="82" t="s">
        <v>1737</v>
      </c>
      <c r="C39" s="106" t="s">
        <v>1738</v>
      </c>
      <c r="D39" s="107" t="s">
        <v>1739</v>
      </c>
      <c r="E39" s="108" t="s">
        <v>1740</v>
      </c>
      <c r="F39" s="109" t="s">
        <v>1741</v>
      </c>
      <c r="G39" s="231"/>
      <c r="H39" s="69"/>
      <c r="I39" s="69"/>
      <c r="J39" s="69"/>
      <c r="K39" s="69"/>
      <c r="L39" s="69"/>
      <c r="M39" s="69"/>
      <c r="N39" s="69"/>
      <c r="O39" s="69"/>
      <c r="P39" s="69"/>
      <c r="Q39" s="69"/>
      <c r="R39" s="69"/>
      <c r="S39" s="69"/>
      <c r="T39" s="69"/>
      <c r="U39" s="69"/>
      <c r="V39" s="69"/>
      <c r="W39" s="69"/>
      <c r="X39" s="69"/>
      <c r="Y39" s="69"/>
      <c r="AA39" s="236" t="s">
        <v>1742</v>
      </c>
      <c r="AB39" s="236" t="s">
        <v>1743</v>
      </c>
      <c r="AC39" s="156" t="str">
        <f>IF($D$40&lt;&gt;"",$D$39,IF($E$40&lt;&gt;"",$E$39,""))</f>
        <v>On Campus</v>
      </c>
      <c r="AD39" s="236" t="s">
        <v>1664</v>
      </c>
      <c r="AE39" s="236" t="s">
        <v>1744</v>
      </c>
      <c r="AF39" s="236" t="s">
        <v>1745</v>
      </c>
      <c r="AG39" s="236" t="s">
        <v>174</v>
      </c>
      <c r="AH39" s="236" t="s">
        <v>174</v>
      </c>
      <c r="AI39" s="236" t="s">
        <v>174</v>
      </c>
      <c r="AJ39" s="236" t="s">
        <v>174</v>
      </c>
      <c r="AK39" s="236" t="s">
        <v>174</v>
      </c>
      <c r="AL39" s="236" t="s">
        <v>283</v>
      </c>
    </row>
    <row r="40" spans="1:38" ht="14.25">
      <c r="A40" s="71"/>
      <c r="B40" s="150" t="s">
        <v>1743</v>
      </c>
      <c r="C40" s="111" t="s">
        <v>1746</v>
      </c>
      <c r="D40" s="112" t="s">
        <v>2689</v>
      </c>
      <c r="E40" s="113"/>
      <c r="F40" s="114"/>
      <c r="G40" s="231"/>
      <c r="H40" s="23"/>
      <c r="I40" s="23"/>
      <c r="J40" s="23"/>
      <c r="K40" s="23"/>
      <c r="L40" s="23"/>
      <c r="M40" s="23"/>
      <c r="N40" s="23"/>
      <c r="O40" s="23"/>
      <c r="P40" s="23"/>
      <c r="Q40" s="23"/>
      <c r="R40" s="23"/>
      <c r="S40" s="23"/>
      <c r="T40" s="23"/>
      <c r="U40" s="23"/>
      <c r="V40" s="23"/>
      <c r="W40" s="23"/>
      <c r="X40" s="23"/>
      <c r="Y40" s="23"/>
      <c r="AA40" s="236" t="s">
        <v>1747</v>
      </c>
      <c r="AB40" s="236" t="s">
        <v>1741</v>
      </c>
      <c r="AC40" s="156" t="str">
        <f>IF($F$40&lt;&gt;"",$F$40,"")</f>
        <v/>
      </c>
      <c r="AD40" s="236" t="s">
        <v>1664</v>
      </c>
      <c r="AE40" s="236" t="s">
        <v>1744</v>
      </c>
      <c r="AF40" s="236" t="s">
        <v>1745</v>
      </c>
      <c r="AG40" s="236" t="s">
        <v>174</v>
      </c>
      <c r="AH40" s="236" t="s">
        <v>174</v>
      </c>
      <c r="AI40" s="236" t="s">
        <v>174</v>
      </c>
      <c r="AJ40" s="236" t="s">
        <v>174</v>
      </c>
      <c r="AK40" s="236" t="s">
        <v>174</v>
      </c>
      <c r="AL40" s="236" t="s">
        <v>175</v>
      </c>
    </row>
    <row r="41" spans="1:38" ht="14.25">
      <c r="A41" s="71"/>
      <c r="B41" s="150" t="s">
        <v>1748</v>
      </c>
      <c r="C41" s="115"/>
      <c r="D41" s="112"/>
      <c r="E41" s="113" t="s">
        <v>2689</v>
      </c>
      <c r="F41" s="114"/>
      <c r="G41" s="231"/>
      <c r="H41" s="23"/>
      <c r="I41" s="23"/>
      <c r="J41" s="23"/>
      <c r="K41" s="23"/>
      <c r="L41" s="23"/>
      <c r="M41" s="23"/>
      <c r="N41" s="23"/>
      <c r="O41" s="23"/>
      <c r="P41" s="23"/>
      <c r="Q41" s="23"/>
      <c r="R41" s="23"/>
      <c r="S41" s="23"/>
      <c r="T41" s="23"/>
      <c r="U41" s="23"/>
      <c r="V41" s="23"/>
      <c r="W41" s="23"/>
      <c r="X41" s="23"/>
      <c r="Y41" s="23"/>
      <c r="AA41" s="236" t="s">
        <v>1749</v>
      </c>
      <c r="AB41" s="153" t="s">
        <v>1748</v>
      </c>
      <c r="AC41" s="156" t="str">
        <f>IF($D$41&lt;&gt;"",$D$39,IF($E$41&lt;&gt;"",$E$39,IF($C$41&lt;&gt;"",$C$39,"")))</f>
        <v>At Cooperating Institution</v>
      </c>
      <c r="AD41" s="236" t="s">
        <v>1664</v>
      </c>
      <c r="AE41" s="236" t="s">
        <v>1744</v>
      </c>
      <c r="AF41" s="236" t="s">
        <v>1750</v>
      </c>
      <c r="AG41" s="236" t="s">
        <v>174</v>
      </c>
      <c r="AH41" s="236" t="s">
        <v>174</v>
      </c>
      <c r="AI41" s="236" t="s">
        <v>174</v>
      </c>
      <c r="AJ41" s="236" t="s">
        <v>174</v>
      </c>
      <c r="AK41" s="236" t="s">
        <v>174</v>
      </c>
      <c r="AL41" s="236" t="s">
        <v>283</v>
      </c>
    </row>
    <row r="42" spans="1:38" ht="14.25">
      <c r="A42" s="71"/>
      <c r="B42" s="150" t="s">
        <v>1751</v>
      </c>
      <c r="C42" s="111" t="s">
        <v>1746</v>
      </c>
      <c r="D42" s="112" t="s">
        <v>2689</v>
      </c>
      <c r="E42" s="113"/>
      <c r="F42" s="114"/>
      <c r="G42" s="231"/>
      <c r="H42" s="23"/>
      <c r="I42" s="23"/>
      <c r="J42" s="23"/>
      <c r="K42" s="23"/>
      <c r="L42" s="23"/>
      <c r="M42" s="23"/>
      <c r="N42" s="23"/>
      <c r="O42" s="23"/>
      <c r="P42" s="23"/>
      <c r="Q42" s="23"/>
      <c r="R42" s="23"/>
      <c r="S42" s="23"/>
      <c r="T42" s="23"/>
      <c r="U42" s="23"/>
      <c r="V42" s="23"/>
      <c r="W42" s="23"/>
      <c r="X42" s="23"/>
      <c r="Y42" s="23"/>
      <c r="AA42" s="236" t="s">
        <v>1752</v>
      </c>
      <c r="AB42" s="153" t="s">
        <v>1738</v>
      </c>
      <c r="AC42" s="156" t="str">
        <f>IF($D$41&lt;&gt;"",$D$39,IF($E$41&lt;&gt;"",$E$39,IF($C$41&lt;&gt;"",$C$39,"")))</f>
        <v>At Cooperating Institution</v>
      </c>
      <c r="AD42" s="236" t="s">
        <v>1664</v>
      </c>
      <c r="AE42" s="236" t="s">
        <v>1744</v>
      </c>
      <c r="AF42" s="236" t="s">
        <v>1750</v>
      </c>
      <c r="AG42" s="236" t="s">
        <v>174</v>
      </c>
      <c r="AH42" s="236" t="s">
        <v>174</v>
      </c>
      <c r="AI42" s="236" t="s">
        <v>174</v>
      </c>
      <c r="AJ42" s="236" t="s">
        <v>174</v>
      </c>
      <c r="AK42" s="236" t="s">
        <v>174</v>
      </c>
      <c r="AL42" s="236" t="s">
        <v>283</v>
      </c>
    </row>
    <row r="43" spans="1:38" ht="14.25">
      <c r="A43" s="38"/>
      <c r="B43" s="23"/>
      <c r="C43" s="23"/>
      <c r="D43" s="23"/>
      <c r="E43" s="23"/>
      <c r="F43" s="23"/>
      <c r="G43" s="231"/>
      <c r="H43" s="23"/>
      <c r="I43" s="23"/>
      <c r="J43" s="23"/>
      <c r="K43" s="23"/>
      <c r="L43" s="23"/>
      <c r="M43" s="23"/>
      <c r="N43" s="23"/>
      <c r="O43" s="23"/>
      <c r="P43" s="23"/>
      <c r="Q43" s="23"/>
      <c r="R43" s="23"/>
      <c r="S43" s="23"/>
      <c r="T43" s="23"/>
      <c r="U43" s="23"/>
      <c r="V43" s="23"/>
      <c r="W43" s="23"/>
      <c r="X43" s="23"/>
      <c r="Y43" s="23"/>
      <c r="AA43" s="236" t="s">
        <v>1753</v>
      </c>
      <c r="AB43" s="236" t="s">
        <v>1741</v>
      </c>
      <c r="AC43" s="156" t="str">
        <f>IF($F$41&lt;&gt;"",$F$41,"")</f>
        <v/>
      </c>
      <c r="AD43" s="236" t="s">
        <v>1664</v>
      </c>
      <c r="AE43" s="236" t="s">
        <v>1744</v>
      </c>
      <c r="AF43" s="236" t="s">
        <v>1750</v>
      </c>
      <c r="AG43" s="236" t="s">
        <v>174</v>
      </c>
      <c r="AH43" s="236" t="s">
        <v>174</v>
      </c>
      <c r="AI43" s="236" t="s">
        <v>174</v>
      </c>
      <c r="AJ43" s="236" t="s">
        <v>174</v>
      </c>
      <c r="AK43" s="236" t="s">
        <v>174</v>
      </c>
      <c r="AL43" s="236" t="s">
        <v>175</v>
      </c>
    </row>
    <row r="44" spans="1:38" ht="12.75">
      <c r="A44" s="71" t="s">
        <v>1755</v>
      </c>
      <c r="B44" s="165" t="s">
        <v>1756</v>
      </c>
      <c r="G44" s="23"/>
      <c r="H44" s="23"/>
      <c r="I44" s="23"/>
      <c r="J44" s="23"/>
      <c r="K44" s="23"/>
      <c r="L44" s="23"/>
      <c r="M44" s="23"/>
      <c r="N44" s="23"/>
      <c r="O44" s="23"/>
      <c r="P44" s="23"/>
      <c r="Q44" s="23"/>
      <c r="R44" s="23"/>
      <c r="S44" s="23"/>
      <c r="T44" s="23"/>
      <c r="U44" s="23"/>
      <c r="V44" s="23"/>
      <c r="W44" s="23"/>
      <c r="X44" s="23"/>
      <c r="Y44" s="23"/>
      <c r="AA44" s="236" t="s">
        <v>1757</v>
      </c>
      <c r="AB44" s="153" t="s">
        <v>1751</v>
      </c>
      <c r="AC44" s="156" t="str">
        <f>IF($D$42&lt;&gt;"",$D$39,IF($E$42&lt;&gt;"",$E$39,""))</f>
        <v>On Campus</v>
      </c>
      <c r="AD44" s="236" t="s">
        <v>1664</v>
      </c>
      <c r="AE44" s="236" t="s">
        <v>1744</v>
      </c>
      <c r="AF44" s="236" t="s">
        <v>1754</v>
      </c>
      <c r="AG44" s="236" t="s">
        <v>174</v>
      </c>
      <c r="AH44" s="236" t="s">
        <v>174</v>
      </c>
      <c r="AI44" s="236" t="s">
        <v>174</v>
      </c>
      <c r="AJ44" s="236" t="s">
        <v>174</v>
      </c>
      <c r="AK44" s="236" t="s">
        <v>174</v>
      </c>
      <c r="AL44" s="236" t="s">
        <v>283</v>
      </c>
    </row>
    <row r="45" spans="1:38" ht="12.75" customHeight="1">
      <c r="A45" s="56" t="s">
        <v>2689</v>
      </c>
      <c r="B45" s="39" t="s">
        <v>1758</v>
      </c>
      <c r="C45" s="116"/>
      <c r="D45" s="38"/>
      <c r="E45" s="23"/>
      <c r="F45" s="23"/>
      <c r="G45" s="23"/>
      <c r="H45" s="23"/>
      <c r="I45" s="23"/>
      <c r="J45" s="23"/>
      <c r="K45" s="23"/>
      <c r="L45" s="23"/>
      <c r="M45" s="23"/>
      <c r="N45" s="23"/>
      <c r="O45" s="23"/>
      <c r="P45" s="23"/>
      <c r="Q45" s="23"/>
      <c r="R45" s="23"/>
      <c r="S45" s="23"/>
      <c r="T45" s="23"/>
      <c r="U45" s="23"/>
      <c r="V45" s="23"/>
      <c r="W45" s="23"/>
      <c r="X45" s="23"/>
      <c r="Y45" s="23"/>
      <c r="AA45" s="236" t="s">
        <v>2641</v>
      </c>
      <c r="AB45" s="236" t="s">
        <v>1741</v>
      </c>
      <c r="AC45" s="156" t="str">
        <f>IF($F$42&lt;&gt;"",$F$42,"")</f>
        <v/>
      </c>
      <c r="AD45" s="236" t="s">
        <v>1664</v>
      </c>
      <c r="AE45" s="236" t="s">
        <v>1744</v>
      </c>
      <c r="AF45" s="236" t="s">
        <v>1754</v>
      </c>
      <c r="AG45" s="236" t="s">
        <v>174</v>
      </c>
      <c r="AH45" s="236" t="s">
        <v>174</v>
      </c>
      <c r="AI45" s="236" t="s">
        <v>174</v>
      </c>
      <c r="AJ45" s="236" t="s">
        <v>174</v>
      </c>
      <c r="AK45" s="236" t="s">
        <v>174</v>
      </c>
      <c r="AL45" s="236" t="s">
        <v>175</v>
      </c>
    </row>
    <row r="46" spans="1:38" ht="12.75" customHeight="1">
      <c r="A46" s="56"/>
      <c r="B46" s="39" t="s">
        <v>1761</v>
      </c>
      <c r="C46" s="116"/>
      <c r="D46" s="38"/>
      <c r="E46" s="23"/>
      <c r="F46" s="23"/>
      <c r="G46" s="23"/>
      <c r="H46" s="23"/>
      <c r="I46" s="23"/>
      <c r="J46" s="23"/>
      <c r="K46" s="23"/>
      <c r="L46" s="23"/>
      <c r="M46" s="23"/>
      <c r="N46" s="23"/>
      <c r="O46" s="23"/>
      <c r="P46" s="23"/>
      <c r="Q46" s="23"/>
      <c r="R46" s="23"/>
      <c r="S46" s="23"/>
      <c r="T46" s="23"/>
      <c r="U46" s="23"/>
      <c r="V46" s="23"/>
      <c r="W46" s="23"/>
      <c r="X46" s="23"/>
      <c r="Y46" s="23"/>
      <c r="AA46" s="236" t="s">
        <v>1759</v>
      </c>
      <c r="AB46" s="236" t="s">
        <v>1758</v>
      </c>
      <c r="AC46" s="156" t="str">
        <f>IF($A$45&lt;&gt;"",$A$45,"")</f>
        <v>X</v>
      </c>
      <c r="AD46" s="236" t="s">
        <v>1664</v>
      </c>
      <c r="AE46" s="236" t="s">
        <v>1760</v>
      </c>
      <c r="AF46" s="236" t="s">
        <v>174</v>
      </c>
      <c r="AG46" s="236" t="s">
        <v>174</v>
      </c>
      <c r="AH46" s="236" t="s">
        <v>174</v>
      </c>
      <c r="AI46" s="236" t="s">
        <v>174</v>
      </c>
      <c r="AJ46" s="236" t="s">
        <v>174</v>
      </c>
      <c r="AK46" s="236" t="s">
        <v>174</v>
      </c>
      <c r="AL46" s="236" t="s">
        <v>283</v>
      </c>
    </row>
    <row r="47" spans="1:38" ht="12.75" customHeight="1">
      <c r="A47" s="56"/>
      <c r="B47" s="39" t="s">
        <v>1763</v>
      </c>
      <c r="C47" s="116"/>
      <c r="D47" s="38"/>
      <c r="E47" s="23"/>
      <c r="F47" s="23"/>
      <c r="G47" s="23"/>
      <c r="H47" s="23"/>
      <c r="I47" s="23"/>
      <c r="J47" s="23"/>
      <c r="K47" s="23"/>
      <c r="L47" s="23"/>
      <c r="M47" s="23"/>
      <c r="N47" s="23"/>
      <c r="O47" s="23"/>
      <c r="P47" s="23"/>
      <c r="Q47" s="23"/>
      <c r="R47" s="23"/>
      <c r="S47" s="23"/>
      <c r="T47" s="23"/>
      <c r="U47" s="23"/>
      <c r="V47" s="23"/>
      <c r="W47" s="23"/>
      <c r="X47" s="23"/>
      <c r="Y47" s="23"/>
      <c r="AA47" s="236" t="s">
        <v>1762</v>
      </c>
      <c r="AB47" s="236" t="s">
        <v>1761</v>
      </c>
      <c r="AC47" s="156" t="str">
        <f>IF($A$46&lt;&gt;"",$A$46,"")</f>
        <v/>
      </c>
      <c r="AD47" s="236" t="s">
        <v>1664</v>
      </c>
      <c r="AE47" s="236" t="s">
        <v>1760</v>
      </c>
      <c r="AF47" s="236" t="s">
        <v>174</v>
      </c>
      <c r="AG47" s="236" t="s">
        <v>174</v>
      </c>
      <c r="AH47" s="236" t="s">
        <v>174</v>
      </c>
      <c r="AI47" s="236" t="s">
        <v>174</v>
      </c>
      <c r="AJ47" s="236" t="s">
        <v>174</v>
      </c>
      <c r="AK47" s="236" t="s">
        <v>337</v>
      </c>
      <c r="AL47" s="236" t="s">
        <v>283</v>
      </c>
    </row>
    <row r="48" spans="1:38" ht="13.5" customHeight="1">
      <c r="A48" s="56" t="s">
        <v>2689</v>
      </c>
      <c r="B48" s="411" t="s">
        <v>1765</v>
      </c>
      <c r="C48" s="380"/>
      <c r="D48" s="38"/>
      <c r="E48" s="23"/>
      <c r="F48" s="23"/>
      <c r="G48" s="23"/>
      <c r="H48" s="23"/>
      <c r="I48" s="23"/>
      <c r="J48" s="23"/>
      <c r="K48" s="23"/>
      <c r="L48" s="23"/>
      <c r="M48" s="23"/>
      <c r="N48" s="23"/>
      <c r="O48" s="23"/>
      <c r="P48" s="23"/>
      <c r="Q48" s="23"/>
      <c r="R48" s="23"/>
      <c r="S48" s="23"/>
      <c r="T48" s="23"/>
      <c r="U48" s="23"/>
      <c r="V48" s="23"/>
      <c r="W48" s="23"/>
      <c r="X48" s="23"/>
      <c r="Y48" s="23"/>
      <c r="AA48" s="236" t="s">
        <v>1764</v>
      </c>
      <c r="AB48" s="236" t="s">
        <v>1763</v>
      </c>
      <c r="AC48" s="156" t="str">
        <f>IF($A$47&lt;&gt;"",$A$47,"")</f>
        <v/>
      </c>
      <c r="AD48" s="236" t="s">
        <v>1664</v>
      </c>
      <c r="AE48" s="236" t="s">
        <v>1760</v>
      </c>
      <c r="AF48" s="236" t="s">
        <v>174</v>
      </c>
      <c r="AG48" s="236" t="s">
        <v>174</v>
      </c>
      <c r="AH48" s="236" t="s">
        <v>174</v>
      </c>
      <c r="AI48" s="236" t="s">
        <v>174</v>
      </c>
      <c r="AJ48" s="236" t="s">
        <v>174</v>
      </c>
      <c r="AK48" s="236" t="s">
        <v>2580</v>
      </c>
      <c r="AL48" s="236" t="s">
        <v>283</v>
      </c>
    </row>
    <row r="49" spans="1:38" ht="12.75" customHeight="1">
      <c r="A49" s="56" t="s">
        <v>2689</v>
      </c>
      <c r="B49" s="411" t="s">
        <v>1767</v>
      </c>
      <c r="C49" s="380"/>
      <c r="D49" s="38"/>
      <c r="E49" s="23"/>
      <c r="F49" s="23"/>
      <c r="G49" s="23"/>
      <c r="H49" s="23"/>
      <c r="I49" s="23"/>
      <c r="J49" s="23"/>
      <c r="K49" s="23"/>
      <c r="L49" s="23"/>
      <c r="M49" s="23"/>
      <c r="N49" s="23"/>
      <c r="O49" s="23"/>
      <c r="P49" s="23"/>
      <c r="Q49" s="23"/>
      <c r="R49" s="23"/>
      <c r="S49" s="23"/>
      <c r="T49" s="23"/>
      <c r="U49" s="23"/>
      <c r="V49" s="23"/>
      <c r="W49" s="23"/>
      <c r="X49" s="23"/>
      <c r="Y49" s="23"/>
      <c r="AA49" s="236" t="s">
        <v>1766</v>
      </c>
      <c r="AB49" s="236" t="s">
        <v>1765</v>
      </c>
      <c r="AC49" s="156" t="str">
        <f>IF($A$48&lt;&gt;"",$A$48,"")</f>
        <v>X</v>
      </c>
      <c r="AD49" s="236" t="s">
        <v>1664</v>
      </c>
      <c r="AE49" s="236" t="s">
        <v>1760</v>
      </c>
      <c r="AF49" s="236" t="s">
        <v>174</v>
      </c>
      <c r="AG49" s="236" t="s">
        <v>174</v>
      </c>
      <c r="AH49" s="236" t="s">
        <v>174</v>
      </c>
      <c r="AI49" s="236" t="s">
        <v>174</v>
      </c>
      <c r="AJ49" s="236" t="s">
        <v>174</v>
      </c>
      <c r="AK49" s="236" t="s">
        <v>174</v>
      </c>
      <c r="AL49" s="236" t="s">
        <v>283</v>
      </c>
    </row>
    <row r="50" spans="1:38" ht="13.5" customHeight="1">
      <c r="A50" s="56" t="s">
        <v>2689</v>
      </c>
      <c r="B50" s="411" t="s">
        <v>1769</v>
      </c>
      <c r="C50" s="380"/>
      <c r="D50" s="38"/>
      <c r="E50" s="23"/>
      <c r="F50" s="23"/>
      <c r="G50" s="23"/>
      <c r="H50" s="23"/>
      <c r="I50" s="23"/>
      <c r="J50" s="23"/>
      <c r="K50" s="23"/>
      <c r="L50" s="23"/>
      <c r="M50" s="23"/>
      <c r="N50" s="23"/>
      <c r="O50" s="23"/>
      <c r="P50" s="23"/>
      <c r="Q50" s="23"/>
      <c r="R50" s="23"/>
      <c r="S50" s="23"/>
      <c r="T50" s="23"/>
      <c r="U50" s="23"/>
      <c r="V50" s="23"/>
      <c r="W50" s="23"/>
      <c r="X50" s="23"/>
      <c r="Y50" s="23"/>
      <c r="AA50" s="236" t="s">
        <v>1768</v>
      </c>
      <c r="AB50" s="236" t="s">
        <v>1767</v>
      </c>
      <c r="AC50" s="156" t="str">
        <f>IF($A$49&lt;&gt;"",$A$49,"")</f>
        <v>X</v>
      </c>
      <c r="AD50" s="236" t="s">
        <v>1664</v>
      </c>
      <c r="AE50" s="236" t="s">
        <v>1760</v>
      </c>
      <c r="AF50" s="236" t="s">
        <v>174</v>
      </c>
      <c r="AG50" s="236" t="s">
        <v>174</v>
      </c>
      <c r="AH50" s="236" t="s">
        <v>174</v>
      </c>
      <c r="AI50" s="236" t="s">
        <v>174</v>
      </c>
      <c r="AJ50" s="236" t="s">
        <v>174</v>
      </c>
      <c r="AK50" s="236" t="s">
        <v>174</v>
      </c>
      <c r="AL50" s="236" t="s">
        <v>283</v>
      </c>
    </row>
    <row r="51" spans="1:38" ht="12.75" customHeight="1">
      <c r="A51" s="56"/>
      <c r="B51" s="411" t="s">
        <v>1771</v>
      </c>
      <c r="C51" s="380"/>
      <c r="D51" s="380"/>
      <c r="E51" s="23"/>
      <c r="F51" s="23"/>
      <c r="G51" s="23"/>
      <c r="H51" s="23"/>
      <c r="I51" s="23"/>
      <c r="J51" s="23"/>
      <c r="K51" s="23"/>
      <c r="L51" s="23"/>
      <c r="M51" s="23"/>
      <c r="N51" s="23"/>
      <c r="O51" s="23"/>
      <c r="P51" s="23"/>
      <c r="Q51" s="23"/>
      <c r="R51" s="23"/>
      <c r="S51" s="23"/>
      <c r="T51" s="23"/>
      <c r="U51" s="23"/>
      <c r="V51" s="23"/>
      <c r="W51" s="23"/>
      <c r="X51" s="23"/>
      <c r="Y51" s="23"/>
      <c r="AA51" s="236" t="s">
        <v>1770</v>
      </c>
      <c r="AB51" s="236" t="s">
        <v>1769</v>
      </c>
      <c r="AC51" s="156" t="str">
        <f>IF($A$50&lt;&gt;"",$A$50,"")</f>
        <v>X</v>
      </c>
      <c r="AD51" s="236" t="s">
        <v>1664</v>
      </c>
      <c r="AE51" s="236" t="s">
        <v>1760</v>
      </c>
      <c r="AF51" s="236" t="s">
        <v>174</v>
      </c>
      <c r="AG51" s="236" t="s">
        <v>174</v>
      </c>
      <c r="AH51" s="236" t="s">
        <v>174</v>
      </c>
      <c r="AI51" s="236" t="s">
        <v>174</v>
      </c>
      <c r="AJ51" s="236" t="s">
        <v>174</v>
      </c>
      <c r="AK51" s="236" t="s">
        <v>174</v>
      </c>
      <c r="AL51" s="236" t="s">
        <v>283</v>
      </c>
    </row>
    <row r="52" spans="1:38" ht="12.75" customHeight="1">
      <c r="A52" s="56" t="s">
        <v>2689</v>
      </c>
      <c r="B52" s="39" t="s">
        <v>1773</v>
      </c>
      <c r="C52" s="116"/>
      <c r="D52" s="38"/>
      <c r="E52" s="23"/>
      <c r="F52" s="23"/>
      <c r="G52" s="23"/>
      <c r="H52" s="23"/>
      <c r="I52" s="23"/>
      <c r="J52" s="23"/>
      <c r="K52" s="23"/>
      <c r="L52" s="23"/>
      <c r="M52" s="23"/>
      <c r="N52" s="23"/>
      <c r="O52" s="23"/>
      <c r="P52" s="23"/>
      <c r="Q52" s="23"/>
      <c r="R52" s="23"/>
      <c r="S52" s="23"/>
      <c r="T52" s="23"/>
      <c r="U52" s="23"/>
      <c r="V52" s="23"/>
      <c r="W52" s="23"/>
      <c r="X52" s="23"/>
      <c r="Y52" s="23"/>
      <c r="AA52" s="236" t="s">
        <v>1772</v>
      </c>
      <c r="AB52" s="236" t="s">
        <v>1771</v>
      </c>
      <c r="AC52" s="156" t="str">
        <f>IF($A$51&lt;&gt;"",$A$51,"")</f>
        <v/>
      </c>
      <c r="AD52" s="236" t="s">
        <v>1664</v>
      </c>
      <c r="AE52" s="236" t="s">
        <v>1760</v>
      </c>
      <c r="AF52" s="236" t="s">
        <v>174</v>
      </c>
      <c r="AG52" s="236" t="s">
        <v>174</v>
      </c>
      <c r="AH52" s="236" t="s">
        <v>174</v>
      </c>
      <c r="AI52" s="236" t="s">
        <v>174</v>
      </c>
      <c r="AJ52" s="236" t="s">
        <v>174</v>
      </c>
      <c r="AK52" s="236" t="s">
        <v>174</v>
      </c>
      <c r="AL52" s="236" t="s">
        <v>283</v>
      </c>
    </row>
    <row r="53" spans="1:38" ht="12.75" customHeight="1">
      <c r="A53" s="56"/>
      <c r="B53" s="39" t="s">
        <v>1775</v>
      </c>
      <c r="C53" s="116"/>
      <c r="D53" s="38"/>
      <c r="E53" s="23"/>
      <c r="F53" s="23"/>
      <c r="G53" s="23"/>
      <c r="H53" s="23"/>
      <c r="I53" s="23"/>
      <c r="J53" s="23"/>
      <c r="K53" s="23"/>
      <c r="L53" s="23"/>
      <c r="M53" s="23"/>
      <c r="N53" s="23"/>
      <c r="O53" s="23"/>
      <c r="P53" s="23"/>
      <c r="Q53" s="23"/>
      <c r="R53" s="23"/>
      <c r="S53" s="23"/>
      <c r="T53" s="23"/>
      <c r="U53" s="23"/>
      <c r="V53" s="23"/>
      <c r="W53" s="23"/>
      <c r="X53" s="23"/>
      <c r="Y53" s="23"/>
      <c r="AA53" s="236" t="s">
        <v>1774</v>
      </c>
      <c r="AB53" s="236" t="s">
        <v>1773</v>
      </c>
      <c r="AC53" s="156" t="str">
        <f>IF($A$52&lt;&gt;"",$A$52,"")</f>
        <v>X</v>
      </c>
      <c r="AD53" s="236" t="s">
        <v>1664</v>
      </c>
      <c r="AE53" s="236" t="s">
        <v>1760</v>
      </c>
      <c r="AF53" s="236" t="s">
        <v>174</v>
      </c>
      <c r="AG53" s="236" t="s">
        <v>174</v>
      </c>
      <c r="AH53" s="236" t="s">
        <v>174</v>
      </c>
      <c r="AI53" s="236" t="s">
        <v>174</v>
      </c>
      <c r="AJ53" s="236" t="s">
        <v>174</v>
      </c>
      <c r="AK53" s="236" t="s">
        <v>174</v>
      </c>
      <c r="AL53" s="236" t="s">
        <v>283</v>
      </c>
    </row>
    <row r="54" spans="1:38" ht="12.75" customHeight="1">
      <c r="A54" s="56" t="s">
        <v>2689</v>
      </c>
      <c r="B54" s="39" t="s">
        <v>1777</v>
      </c>
      <c r="C54" s="116"/>
      <c r="D54" s="38"/>
      <c r="E54" s="23"/>
      <c r="F54" s="23"/>
      <c r="G54" s="23"/>
      <c r="H54" s="23"/>
      <c r="I54" s="23"/>
      <c r="J54" s="23"/>
      <c r="K54" s="23"/>
      <c r="L54" s="23"/>
      <c r="M54" s="23"/>
      <c r="N54" s="23"/>
      <c r="O54" s="23"/>
      <c r="P54" s="23"/>
      <c r="Q54" s="23"/>
      <c r="R54" s="23"/>
      <c r="S54" s="23"/>
      <c r="T54" s="23"/>
      <c r="U54" s="23"/>
      <c r="V54" s="23"/>
      <c r="W54" s="23"/>
      <c r="X54" s="23"/>
      <c r="Y54" s="23"/>
      <c r="AA54" s="236" t="s">
        <v>1776</v>
      </c>
      <c r="AB54" s="236" t="s">
        <v>1775</v>
      </c>
      <c r="AC54" s="156" t="str">
        <f>IF($A$53&lt;&gt;"",$A$53,"")</f>
        <v/>
      </c>
      <c r="AD54" s="236" t="s">
        <v>1664</v>
      </c>
      <c r="AE54" s="236" t="s">
        <v>1760</v>
      </c>
      <c r="AF54" s="236" t="s">
        <v>174</v>
      </c>
      <c r="AG54" s="236" t="s">
        <v>174</v>
      </c>
      <c r="AH54" s="236" t="s">
        <v>174</v>
      </c>
      <c r="AI54" s="236" t="s">
        <v>174</v>
      </c>
      <c r="AJ54" s="236" t="s">
        <v>174</v>
      </c>
      <c r="AK54" s="236" t="s">
        <v>174</v>
      </c>
      <c r="AL54" s="236" t="s">
        <v>283</v>
      </c>
    </row>
    <row r="55" spans="1:38" ht="12.75" customHeight="1">
      <c r="A55" s="56"/>
      <c r="B55" s="39" t="s">
        <v>1779</v>
      </c>
      <c r="C55" s="116"/>
      <c r="D55" s="38"/>
      <c r="E55" s="23"/>
      <c r="F55" s="23"/>
      <c r="G55" s="23"/>
      <c r="H55" s="23"/>
      <c r="I55" s="23"/>
      <c r="J55" s="23"/>
      <c r="K55" s="23"/>
      <c r="L55" s="23"/>
      <c r="M55" s="23"/>
      <c r="N55" s="23"/>
      <c r="O55" s="23"/>
      <c r="P55" s="23"/>
      <c r="Q55" s="23"/>
      <c r="R55" s="23"/>
      <c r="S55" s="23"/>
      <c r="T55" s="23"/>
      <c r="U55" s="23"/>
      <c r="V55" s="23"/>
      <c r="W55" s="23"/>
      <c r="X55" s="23"/>
      <c r="Y55" s="23"/>
      <c r="AA55" s="236" t="s">
        <v>1778</v>
      </c>
      <c r="AB55" s="236" t="s">
        <v>1777</v>
      </c>
      <c r="AC55" s="156" t="str">
        <f>IF($A$54&lt;&gt;"",$A$54,"")</f>
        <v>X</v>
      </c>
      <c r="AD55" s="236" t="s">
        <v>1664</v>
      </c>
      <c r="AE55" s="236" t="s">
        <v>1760</v>
      </c>
      <c r="AF55" s="236" t="s">
        <v>174</v>
      </c>
      <c r="AG55" s="236" t="s">
        <v>174</v>
      </c>
      <c r="AH55" s="236" t="s">
        <v>174</v>
      </c>
      <c r="AI55" s="236" t="s">
        <v>174</v>
      </c>
      <c r="AJ55" s="236" t="s">
        <v>174</v>
      </c>
      <c r="AK55" s="236" t="s">
        <v>174</v>
      </c>
      <c r="AL55" s="236" t="s">
        <v>283</v>
      </c>
    </row>
    <row r="56" spans="1:38" ht="12.75" customHeight="1">
      <c r="A56" s="56" t="s">
        <v>2689</v>
      </c>
      <c r="B56" s="39" t="s">
        <v>1781</v>
      </c>
      <c r="C56" s="116"/>
      <c r="D56" s="38"/>
      <c r="E56" s="23"/>
      <c r="F56" s="23"/>
      <c r="G56" s="23"/>
      <c r="H56" s="23"/>
      <c r="I56" s="23"/>
      <c r="J56" s="23"/>
      <c r="K56" s="23"/>
      <c r="L56" s="23"/>
      <c r="M56" s="23"/>
      <c r="N56" s="23"/>
      <c r="O56" s="23"/>
      <c r="P56" s="23"/>
      <c r="Q56" s="23"/>
      <c r="R56" s="23"/>
      <c r="S56" s="23"/>
      <c r="T56" s="23"/>
      <c r="U56" s="23"/>
      <c r="V56" s="23"/>
      <c r="W56" s="23"/>
      <c r="X56" s="23"/>
      <c r="Y56" s="23"/>
      <c r="AA56" s="236" t="s">
        <v>1780</v>
      </c>
      <c r="AB56" s="236" t="s">
        <v>1779</v>
      </c>
      <c r="AC56" s="156" t="str">
        <f>IF($A$55&lt;&gt;"",$A$55,"")</f>
        <v/>
      </c>
      <c r="AD56" s="236" t="s">
        <v>1664</v>
      </c>
      <c r="AE56" s="236" t="s">
        <v>1760</v>
      </c>
      <c r="AF56" s="236" t="s">
        <v>174</v>
      </c>
      <c r="AG56" s="236" t="s">
        <v>174</v>
      </c>
      <c r="AH56" s="236" t="s">
        <v>174</v>
      </c>
      <c r="AI56" s="236" t="s">
        <v>174</v>
      </c>
      <c r="AJ56" s="236" t="s">
        <v>174</v>
      </c>
      <c r="AK56" s="236" t="s">
        <v>174</v>
      </c>
      <c r="AL56" s="236" t="s">
        <v>283</v>
      </c>
    </row>
    <row r="57" spans="1:38" ht="13.5" customHeight="1">
      <c r="A57" s="56"/>
      <c r="B57" s="39" t="s">
        <v>1783</v>
      </c>
      <c r="C57" s="116"/>
      <c r="D57" s="38"/>
      <c r="E57" s="23"/>
      <c r="F57" s="23"/>
      <c r="G57" s="23"/>
      <c r="H57" s="23"/>
      <c r="I57" s="23"/>
      <c r="J57" s="23"/>
      <c r="K57" s="23"/>
      <c r="L57" s="23"/>
      <c r="M57" s="23"/>
      <c r="N57" s="23"/>
      <c r="O57" s="23"/>
      <c r="P57" s="23"/>
      <c r="Q57" s="23"/>
      <c r="R57" s="23"/>
      <c r="S57" s="23"/>
      <c r="T57" s="23"/>
      <c r="U57" s="23"/>
      <c r="V57" s="23"/>
      <c r="W57" s="23"/>
      <c r="X57" s="23"/>
      <c r="Y57" s="23"/>
      <c r="AA57" s="236" t="s">
        <v>1782</v>
      </c>
      <c r="AB57" s="236" t="s">
        <v>1781</v>
      </c>
      <c r="AC57" s="156" t="str">
        <f>IF($A$56&lt;&gt;"",$A$56,"")</f>
        <v>X</v>
      </c>
      <c r="AD57" s="236" t="s">
        <v>1664</v>
      </c>
      <c r="AE57" s="236" t="s">
        <v>1760</v>
      </c>
      <c r="AF57" s="236" t="s">
        <v>174</v>
      </c>
      <c r="AG57" s="236" t="s">
        <v>174</v>
      </c>
      <c r="AH57" s="236" t="s">
        <v>174</v>
      </c>
      <c r="AI57" s="236" t="s">
        <v>174</v>
      </c>
      <c r="AJ57" s="236" t="s">
        <v>174</v>
      </c>
      <c r="AK57" s="236" t="s">
        <v>174</v>
      </c>
      <c r="AL57" s="236" t="s">
        <v>283</v>
      </c>
    </row>
    <row r="58" spans="1:38" ht="12.75">
      <c r="A58" s="71"/>
      <c r="B58" s="267"/>
      <c r="C58" s="98"/>
      <c r="D58" s="59"/>
      <c r="E58" s="23"/>
      <c r="F58" s="23"/>
      <c r="G58" s="23"/>
      <c r="H58" s="23"/>
      <c r="I58" s="23"/>
      <c r="J58" s="23"/>
      <c r="K58" s="23"/>
      <c r="L58" s="23"/>
      <c r="M58" s="23"/>
      <c r="N58" s="23"/>
      <c r="O58" s="23"/>
      <c r="P58" s="23"/>
      <c r="Q58" s="23"/>
      <c r="R58" s="23"/>
      <c r="S58" s="23"/>
      <c r="T58" s="23"/>
      <c r="U58" s="23"/>
      <c r="V58" s="23"/>
      <c r="W58" s="23"/>
      <c r="X58" s="23"/>
      <c r="Y58" s="23"/>
      <c r="AA58" s="236" t="s">
        <v>1784</v>
      </c>
      <c r="AB58" s="236" t="s">
        <v>1783</v>
      </c>
      <c r="AC58" s="156" t="str">
        <f>IF($A$57&lt;&gt;"",$A$57,"")</f>
        <v/>
      </c>
      <c r="AD58" s="236" t="s">
        <v>1664</v>
      </c>
      <c r="AE58" s="236" t="s">
        <v>1760</v>
      </c>
      <c r="AF58" s="236" t="s">
        <v>174</v>
      </c>
      <c r="AG58" s="236" t="s">
        <v>174</v>
      </c>
      <c r="AH58" s="236" t="s">
        <v>174</v>
      </c>
      <c r="AI58" s="236" t="s">
        <v>174</v>
      </c>
      <c r="AJ58" s="236" t="s">
        <v>174</v>
      </c>
      <c r="AK58" s="236" t="s">
        <v>174</v>
      </c>
      <c r="AL58" s="236" t="s">
        <v>283</v>
      </c>
    </row>
    <row r="59" spans="1:38" ht="12.75">
      <c r="A59" s="71"/>
      <c r="B59" s="379"/>
      <c r="C59" s="379"/>
      <c r="D59" s="23"/>
      <c r="E59" s="23"/>
      <c r="F59" s="23"/>
      <c r="G59" s="23"/>
      <c r="H59" s="23"/>
      <c r="I59" s="23"/>
      <c r="J59" s="23"/>
      <c r="K59" s="23"/>
      <c r="L59" s="23"/>
      <c r="M59" s="23"/>
      <c r="N59" s="23"/>
      <c r="O59" s="23"/>
      <c r="P59" s="23"/>
      <c r="Q59" s="23"/>
      <c r="R59" s="23"/>
      <c r="S59" s="23"/>
      <c r="T59" s="23"/>
      <c r="U59" s="23"/>
      <c r="V59" s="23"/>
      <c r="W59" s="23"/>
      <c r="X59" s="23"/>
      <c r="Y59" s="23"/>
      <c r="AA59" s="236" t="s">
        <v>1785</v>
      </c>
      <c r="AB59" s="236" t="s">
        <v>941</v>
      </c>
      <c r="AC59" s="156" t="str">
        <f>IF($B$58&lt;&gt;"",$B$58,"")</f>
        <v/>
      </c>
      <c r="AD59" s="236" t="s">
        <v>1664</v>
      </c>
      <c r="AE59" s="236" t="s">
        <v>1760</v>
      </c>
      <c r="AF59" s="236" t="s">
        <v>174</v>
      </c>
      <c r="AG59" s="236" t="s">
        <v>174</v>
      </c>
      <c r="AH59" s="236" t="s">
        <v>174</v>
      </c>
      <c r="AI59" s="236" t="s">
        <v>174</v>
      </c>
      <c r="AJ59" s="236" t="s">
        <v>174</v>
      </c>
      <c r="AK59" s="236" t="s">
        <v>174</v>
      </c>
      <c r="AL59" s="236" t="s">
        <v>175</v>
      </c>
    </row>
    <row r="60" spans="1:38" ht="12.75">
      <c r="A60" s="38"/>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38" ht="12.75">
      <c r="A61" s="38"/>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38" ht="12.75">
      <c r="A62" s="38"/>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38" ht="12.75">
      <c r="A63" s="38"/>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38" ht="12.75">
      <c r="A64" s="38"/>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5" priority="25"/>
    <cfRule type="duplicateValues" dxfId="4"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A2" sqref="A2"/>
    </sheetView>
  </sheetViews>
  <sheetFormatPr defaultColWidth="12.5" defaultRowHeight="15" customHeight="1"/>
  <cols>
    <col min="1" max="1" width="3.875" style="153" customWidth="1"/>
    <col min="2" max="2" width="31.875" style="153" customWidth="1"/>
    <col min="3" max="4" width="18.875" style="153" customWidth="1"/>
    <col min="5" max="5" width="21.625" style="153" customWidth="1"/>
    <col min="6" max="6" width="5.875" style="154" customWidth="1"/>
    <col min="7" max="26" width="8.5" style="154" customWidth="1"/>
    <col min="27" max="16384" width="12.5" style="154"/>
  </cols>
  <sheetData>
    <row r="1" spans="1:38" ht="12.75" customHeight="1">
      <c r="A1" s="373" t="s">
        <v>1786</v>
      </c>
      <c r="B1" s="374"/>
      <c r="C1" s="374"/>
      <c r="D1" s="374"/>
      <c r="E1" s="374"/>
      <c r="F1" s="23"/>
      <c r="G1" s="23"/>
      <c r="H1" s="23"/>
      <c r="I1" s="23"/>
      <c r="J1" s="23"/>
      <c r="K1" s="23"/>
      <c r="L1" s="23"/>
      <c r="M1" s="23"/>
      <c r="N1" s="23"/>
      <c r="O1" s="23"/>
      <c r="P1" s="23"/>
      <c r="Q1" s="23"/>
      <c r="R1" s="23"/>
      <c r="S1" s="23"/>
      <c r="T1" s="23"/>
      <c r="U1" s="23"/>
      <c r="V1" s="23"/>
      <c r="W1" s="23"/>
      <c r="X1" s="23"/>
      <c r="Y1" s="23"/>
      <c r="Z1" s="23"/>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8">
      <c r="A2" s="100"/>
      <c r="B2" s="100"/>
      <c r="C2" s="100"/>
      <c r="D2" s="100"/>
      <c r="E2" s="100"/>
      <c r="F2" s="23"/>
      <c r="G2" s="23"/>
      <c r="H2" s="23"/>
      <c r="I2" s="23"/>
      <c r="J2" s="23"/>
      <c r="K2" s="23"/>
      <c r="L2" s="23"/>
      <c r="M2" s="23"/>
      <c r="N2" s="23"/>
      <c r="O2" s="23"/>
      <c r="P2" s="23"/>
      <c r="Q2" s="23"/>
      <c r="R2" s="23"/>
      <c r="S2" s="23"/>
      <c r="T2" s="23"/>
      <c r="U2" s="23"/>
      <c r="V2" s="23"/>
      <c r="W2" s="23"/>
      <c r="X2" s="23"/>
      <c r="Y2" s="23"/>
      <c r="Z2" s="23"/>
      <c r="AA2" s="231" t="s">
        <v>1787</v>
      </c>
      <c r="AB2" s="231" t="s">
        <v>1788</v>
      </c>
      <c r="AC2" s="237" t="str">
        <f>IF($B$4&lt;&gt;"",$B$4,"")</f>
        <v>https://www.uh.edu/financial/net-price-calculator/index.php</v>
      </c>
      <c r="AD2" s="231" t="s">
        <v>1789</v>
      </c>
      <c r="AE2" s="231" t="s">
        <v>1790</v>
      </c>
      <c r="AF2" s="231" t="s">
        <v>174</v>
      </c>
      <c r="AG2" s="231" t="s">
        <v>174</v>
      </c>
      <c r="AH2" s="231" t="s">
        <v>174</v>
      </c>
      <c r="AI2" s="231" t="s">
        <v>174</v>
      </c>
      <c r="AJ2" s="231" t="s">
        <v>174</v>
      </c>
      <c r="AK2" s="231" t="s">
        <v>174</v>
      </c>
      <c r="AL2" s="231" t="s">
        <v>207</v>
      </c>
    </row>
    <row r="3" spans="1:38" ht="12.75" customHeight="1">
      <c r="A3" s="71" t="s">
        <v>1791</v>
      </c>
      <c r="B3" s="38" t="s">
        <v>1788</v>
      </c>
      <c r="C3" s="38"/>
      <c r="D3" s="38"/>
      <c r="E3" s="38"/>
      <c r="F3" s="23"/>
      <c r="G3" s="23"/>
      <c r="H3" s="23"/>
      <c r="I3" s="23"/>
      <c r="J3" s="23"/>
      <c r="K3" s="23"/>
      <c r="L3" s="23"/>
      <c r="M3" s="23"/>
      <c r="N3" s="23"/>
      <c r="O3" s="23"/>
      <c r="P3" s="23"/>
      <c r="Q3" s="23"/>
      <c r="R3" s="23"/>
      <c r="S3" s="23"/>
      <c r="T3" s="23"/>
      <c r="U3" s="23"/>
      <c r="V3" s="23"/>
      <c r="W3" s="23"/>
      <c r="X3" s="23"/>
      <c r="Y3" s="23"/>
      <c r="Z3" s="23"/>
      <c r="AA3" s="231" t="s">
        <v>1792</v>
      </c>
      <c r="AB3" s="231" t="s">
        <v>1793</v>
      </c>
      <c r="AC3" s="237" t="str">
        <f>IF($A$8&lt;&gt;"",$A$8,"")</f>
        <v>X</v>
      </c>
      <c r="AD3" s="231" t="s">
        <v>1789</v>
      </c>
      <c r="AE3" s="231" t="s">
        <v>1790</v>
      </c>
      <c r="AF3" s="231" t="s">
        <v>174</v>
      </c>
      <c r="AG3" s="231" t="s">
        <v>174</v>
      </c>
      <c r="AH3" s="231" t="s">
        <v>174</v>
      </c>
      <c r="AI3" s="231" t="s">
        <v>174</v>
      </c>
      <c r="AJ3" s="231" t="s">
        <v>174</v>
      </c>
      <c r="AK3" s="231" t="s">
        <v>174</v>
      </c>
      <c r="AL3" s="231" t="s">
        <v>283</v>
      </c>
    </row>
    <row r="4" spans="1:38" ht="12.75" customHeight="1">
      <c r="A4" s="38"/>
      <c r="B4" s="441" t="s">
        <v>2712</v>
      </c>
      <c r="C4" s="392"/>
      <c r="D4" s="392"/>
      <c r="E4" s="392"/>
      <c r="F4" s="23"/>
      <c r="G4" s="23"/>
      <c r="H4" s="23"/>
      <c r="I4" s="23"/>
      <c r="J4" s="23"/>
      <c r="K4" s="23"/>
      <c r="L4" s="23"/>
      <c r="M4" s="23"/>
      <c r="N4" s="23"/>
      <c r="O4" s="23"/>
      <c r="P4" s="23"/>
      <c r="Q4" s="23"/>
      <c r="R4" s="23"/>
      <c r="S4" s="23"/>
      <c r="T4" s="23"/>
      <c r="U4" s="23"/>
      <c r="V4" s="23"/>
      <c r="W4" s="23"/>
      <c r="X4" s="23"/>
      <c r="Y4" s="23"/>
      <c r="Z4" s="23"/>
      <c r="AA4" s="231" t="s">
        <v>1794</v>
      </c>
      <c r="AB4" s="231" t="s">
        <v>1795</v>
      </c>
      <c r="AC4" s="237" t="str">
        <f>IF($B$11&lt;&gt;"",$B$11,"")</f>
        <v/>
      </c>
      <c r="AD4" s="231" t="s">
        <v>1789</v>
      </c>
      <c r="AE4" s="231" t="s">
        <v>1790</v>
      </c>
      <c r="AF4" s="231" t="s">
        <v>174</v>
      </c>
      <c r="AG4" s="231" t="s">
        <v>174</v>
      </c>
      <c r="AH4" s="231" t="s">
        <v>174</v>
      </c>
      <c r="AI4" s="231" t="s">
        <v>174</v>
      </c>
      <c r="AJ4" s="231" t="s">
        <v>174</v>
      </c>
      <c r="AK4" s="231" t="s">
        <v>174</v>
      </c>
      <c r="AL4" s="231" t="s">
        <v>175</v>
      </c>
    </row>
    <row r="5" spans="1:38" ht="12.75" customHeight="1">
      <c r="A5" s="38"/>
      <c r="B5" s="59"/>
      <c r="C5" s="59"/>
      <c r="D5" s="59"/>
      <c r="E5" s="59"/>
      <c r="F5" s="23"/>
      <c r="G5" s="23"/>
      <c r="H5" s="23"/>
      <c r="I5" s="23"/>
      <c r="J5" s="23"/>
      <c r="K5" s="23"/>
      <c r="L5" s="23"/>
      <c r="M5" s="23"/>
      <c r="N5" s="23"/>
      <c r="O5" s="23"/>
      <c r="P5" s="23"/>
      <c r="Q5" s="23"/>
      <c r="R5" s="23"/>
      <c r="S5" s="23"/>
      <c r="T5" s="23"/>
      <c r="U5" s="23"/>
      <c r="V5" s="23"/>
      <c r="W5" s="23"/>
      <c r="X5" s="23"/>
      <c r="Y5" s="23"/>
      <c r="Z5" s="23"/>
      <c r="AA5" s="231" t="s">
        <v>1796</v>
      </c>
      <c r="AB5" s="231" t="s">
        <v>1797</v>
      </c>
      <c r="AC5" s="237" t="str">
        <f>IF($C$21&lt;&gt;"",$C$21,"")</f>
        <v/>
      </c>
      <c r="AD5" s="231" t="s">
        <v>1789</v>
      </c>
      <c r="AE5" s="231" t="s">
        <v>1798</v>
      </c>
      <c r="AF5" s="231" t="s">
        <v>376</v>
      </c>
      <c r="AG5" s="231" t="s">
        <v>1799</v>
      </c>
      <c r="AH5" s="231" t="s">
        <v>1800</v>
      </c>
      <c r="AI5" s="231" t="s">
        <v>174</v>
      </c>
      <c r="AJ5" s="231" t="s">
        <v>174</v>
      </c>
      <c r="AK5" s="231" t="s">
        <v>174</v>
      </c>
      <c r="AL5" s="231" t="s">
        <v>1801</v>
      </c>
    </row>
    <row r="6" spans="1:38" ht="27.75" customHeight="1">
      <c r="A6" s="38"/>
      <c r="B6" s="375" t="s">
        <v>2701</v>
      </c>
      <c r="C6" s="376"/>
      <c r="D6" s="376"/>
      <c r="E6" s="376"/>
      <c r="F6" s="376"/>
      <c r="G6" s="22"/>
      <c r="H6" s="22"/>
      <c r="I6" s="22"/>
      <c r="J6" s="22"/>
      <c r="K6" s="22"/>
      <c r="L6" s="22"/>
      <c r="M6" s="22"/>
      <c r="N6" s="22"/>
      <c r="O6" s="22"/>
      <c r="P6" s="22"/>
      <c r="Q6" s="22"/>
      <c r="R6" s="22"/>
      <c r="S6" s="22"/>
      <c r="T6" s="22"/>
      <c r="U6" s="22"/>
      <c r="V6" s="22"/>
      <c r="W6" s="22"/>
      <c r="X6" s="22"/>
      <c r="Y6" s="22"/>
      <c r="Z6" s="22"/>
      <c r="AA6" s="231" t="s">
        <v>1802</v>
      </c>
      <c r="AB6" s="231" t="s">
        <v>1797</v>
      </c>
      <c r="AC6" s="237" t="str">
        <f>IF($D$21&lt;&gt;"",$D$21,"")</f>
        <v/>
      </c>
      <c r="AD6" s="231" t="s">
        <v>1789</v>
      </c>
      <c r="AE6" s="231" t="s">
        <v>1798</v>
      </c>
      <c r="AF6" s="231" t="s">
        <v>376</v>
      </c>
      <c r="AG6" s="231" t="s">
        <v>1799</v>
      </c>
      <c r="AH6" s="231" t="s">
        <v>334</v>
      </c>
      <c r="AI6" s="231" t="s">
        <v>174</v>
      </c>
      <c r="AJ6" s="231" t="s">
        <v>174</v>
      </c>
      <c r="AK6" s="231" t="s">
        <v>174</v>
      </c>
      <c r="AL6" s="231" t="s">
        <v>1801</v>
      </c>
    </row>
    <row r="7" spans="1:38" ht="14.25" customHeight="1">
      <c r="A7" s="38"/>
      <c r="B7" s="22"/>
      <c r="C7" s="22"/>
      <c r="D7" s="22"/>
      <c r="E7" s="22"/>
      <c r="F7" s="23"/>
      <c r="G7" s="23"/>
      <c r="H7" s="23"/>
      <c r="I7" s="23"/>
      <c r="J7" s="23"/>
      <c r="K7" s="23"/>
      <c r="L7" s="23"/>
      <c r="M7" s="23"/>
      <c r="N7" s="23"/>
      <c r="O7" s="23"/>
      <c r="P7" s="23"/>
      <c r="Q7" s="23"/>
      <c r="R7" s="23"/>
      <c r="S7" s="23"/>
      <c r="T7" s="23"/>
      <c r="U7" s="23"/>
      <c r="V7" s="23"/>
      <c r="W7" s="23"/>
      <c r="X7" s="23"/>
      <c r="Y7" s="23"/>
      <c r="Z7" s="23"/>
      <c r="AA7" s="231" t="s">
        <v>1803</v>
      </c>
      <c r="AB7" s="231" t="s">
        <v>1804</v>
      </c>
      <c r="AC7" s="237">
        <f>IF($C$24&lt;&gt;"",$C$24,"")</f>
        <v>10856</v>
      </c>
      <c r="AD7" s="231" t="s">
        <v>1789</v>
      </c>
      <c r="AE7" s="231" t="s">
        <v>1805</v>
      </c>
      <c r="AF7" s="231" t="s">
        <v>376</v>
      </c>
      <c r="AG7" s="231" t="s">
        <v>1799</v>
      </c>
      <c r="AH7" s="231" t="s">
        <v>1800</v>
      </c>
      <c r="AI7" s="231" t="s">
        <v>174</v>
      </c>
      <c r="AJ7" s="231" t="s">
        <v>174</v>
      </c>
      <c r="AK7" s="231" t="s">
        <v>174</v>
      </c>
      <c r="AL7" s="231" t="s">
        <v>1801</v>
      </c>
    </row>
    <row r="8" spans="1:38" ht="15.6" customHeight="1">
      <c r="A8" s="56" t="s">
        <v>2689</v>
      </c>
      <c r="B8" s="380" t="s">
        <v>2700</v>
      </c>
      <c r="C8" s="376"/>
      <c r="D8" s="376"/>
      <c r="E8" s="376"/>
      <c r="F8" s="376"/>
      <c r="G8" s="22"/>
      <c r="H8" s="22"/>
      <c r="I8" s="22"/>
      <c r="J8" s="22"/>
      <c r="K8" s="22"/>
      <c r="L8" s="22"/>
      <c r="M8" s="22"/>
      <c r="N8" s="22"/>
      <c r="O8" s="22"/>
      <c r="P8" s="22"/>
      <c r="Q8" s="22"/>
      <c r="R8" s="22"/>
      <c r="S8" s="22"/>
      <c r="T8" s="22"/>
      <c r="U8" s="22"/>
      <c r="V8" s="22"/>
      <c r="W8" s="22"/>
      <c r="X8" s="22"/>
      <c r="Y8" s="22"/>
      <c r="Z8" s="22"/>
      <c r="AA8" s="231" t="s">
        <v>1806</v>
      </c>
      <c r="AB8" s="231" t="s">
        <v>1807</v>
      </c>
      <c r="AC8" s="237">
        <f>IF($C$25&lt;&gt;"",$C$25,"")</f>
        <v>10856</v>
      </c>
      <c r="AD8" s="231" t="s">
        <v>1789</v>
      </c>
      <c r="AE8" s="231" t="s">
        <v>1805</v>
      </c>
      <c r="AF8" s="231" t="s">
        <v>376</v>
      </c>
      <c r="AG8" s="231" t="s">
        <v>1799</v>
      </c>
      <c r="AH8" s="231" t="s">
        <v>1800</v>
      </c>
      <c r="AI8" s="231" t="s">
        <v>174</v>
      </c>
      <c r="AJ8" s="231" t="s">
        <v>174</v>
      </c>
      <c r="AK8" s="231" t="s">
        <v>174</v>
      </c>
      <c r="AL8" s="231" t="s">
        <v>1801</v>
      </c>
    </row>
    <row r="9" spans="1:38" ht="14.45" customHeight="1">
      <c r="A9" s="38"/>
      <c r="B9" s="376"/>
      <c r="C9" s="376"/>
      <c r="D9" s="376"/>
      <c r="E9" s="376"/>
      <c r="F9" s="376"/>
      <c r="G9" s="22"/>
      <c r="H9" s="22"/>
      <c r="I9" s="22"/>
      <c r="J9" s="22"/>
      <c r="K9" s="22"/>
      <c r="L9" s="22"/>
      <c r="M9" s="22"/>
      <c r="N9" s="22"/>
      <c r="O9" s="22"/>
      <c r="P9" s="22"/>
      <c r="Q9" s="22"/>
      <c r="R9" s="22"/>
      <c r="S9" s="22"/>
      <c r="T9" s="22"/>
      <c r="U9" s="22"/>
      <c r="V9" s="22"/>
      <c r="W9" s="22"/>
      <c r="X9" s="22"/>
      <c r="Y9" s="22"/>
      <c r="Z9" s="22"/>
      <c r="AA9" s="231" t="s">
        <v>1808</v>
      </c>
      <c r="AB9" s="231" t="s">
        <v>1809</v>
      </c>
      <c r="AC9" s="237">
        <f>IF($C$26&lt;&gt;"",$C$26,"")</f>
        <v>26744</v>
      </c>
      <c r="AD9" s="231" t="s">
        <v>1789</v>
      </c>
      <c r="AE9" s="231" t="s">
        <v>1805</v>
      </c>
      <c r="AF9" s="231" t="s">
        <v>376</v>
      </c>
      <c r="AG9" s="231" t="s">
        <v>1799</v>
      </c>
      <c r="AH9" s="231" t="s">
        <v>1800</v>
      </c>
      <c r="AI9" s="231" t="s">
        <v>174</v>
      </c>
      <c r="AJ9" s="231" t="s">
        <v>174</v>
      </c>
      <c r="AK9" s="231" t="s">
        <v>174</v>
      </c>
      <c r="AL9" s="231" t="s">
        <v>1801</v>
      </c>
    </row>
    <row r="10" spans="1:38" ht="31.9" customHeight="1">
      <c r="A10" s="38"/>
      <c r="B10" s="376"/>
      <c r="C10" s="376"/>
      <c r="D10" s="376"/>
      <c r="E10" s="376"/>
      <c r="F10" s="376"/>
      <c r="G10" s="22"/>
      <c r="H10" s="22"/>
      <c r="I10" s="22"/>
      <c r="J10" s="22"/>
      <c r="K10" s="22"/>
      <c r="L10" s="22"/>
      <c r="M10" s="22"/>
      <c r="N10" s="22"/>
      <c r="O10" s="22"/>
      <c r="P10" s="22"/>
      <c r="Q10" s="22"/>
      <c r="R10" s="22"/>
      <c r="S10" s="22"/>
      <c r="T10" s="22"/>
      <c r="U10" s="22"/>
      <c r="V10" s="22"/>
      <c r="W10" s="22"/>
      <c r="X10" s="22"/>
      <c r="Y10" s="22"/>
      <c r="Z10" s="22"/>
      <c r="AA10" s="231" t="s">
        <v>1810</v>
      </c>
      <c r="AB10" s="231" t="s">
        <v>2647</v>
      </c>
      <c r="AC10" s="237">
        <f>IF($C$27&lt;&gt;"",$C$27,"")</f>
        <v>26744</v>
      </c>
      <c r="AD10" s="231" t="s">
        <v>1789</v>
      </c>
      <c r="AE10" s="231" t="s">
        <v>1805</v>
      </c>
      <c r="AF10" s="231" t="s">
        <v>376</v>
      </c>
      <c r="AG10" s="231" t="s">
        <v>1799</v>
      </c>
      <c r="AH10" s="231" t="s">
        <v>1800</v>
      </c>
      <c r="AI10" s="231" t="s">
        <v>174</v>
      </c>
      <c r="AJ10" s="231" t="s">
        <v>174</v>
      </c>
      <c r="AK10" s="231" t="s">
        <v>174</v>
      </c>
      <c r="AL10" s="231" t="s">
        <v>1801</v>
      </c>
    </row>
    <row r="11" spans="1:38" ht="12.75" customHeight="1">
      <c r="A11" s="38"/>
      <c r="B11" s="442"/>
      <c r="C11" s="392"/>
      <c r="D11" s="392"/>
      <c r="E11" s="392"/>
      <c r="F11" s="23"/>
      <c r="G11" s="23"/>
      <c r="H11" s="23"/>
      <c r="I11" s="23"/>
      <c r="J11" s="23"/>
      <c r="K11" s="23"/>
      <c r="L11" s="23"/>
      <c r="M11" s="23"/>
      <c r="N11" s="23"/>
      <c r="O11" s="23"/>
      <c r="P11" s="23"/>
      <c r="Q11" s="23"/>
      <c r="R11" s="23"/>
      <c r="S11" s="23"/>
      <c r="T11" s="23"/>
      <c r="U11" s="23"/>
      <c r="V11" s="23"/>
      <c r="W11" s="23"/>
      <c r="X11" s="23"/>
      <c r="Y11" s="23"/>
      <c r="Z11" s="23"/>
      <c r="AA11" s="231" t="s">
        <v>1811</v>
      </c>
      <c r="AB11" s="231" t="s">
        <v>1804</v>
      </c>
      <c r="AC11" s="237">
        <f>IF($D$24&lt;&gt;"",$D$24,"")</f>
        <v>10856</v>
      </c>
      <c r="AD11" s="231" t="s">
        <v>1789</v>
      </c>
      <c r="AE11" s="231" t="s">
        <v>1805</v>
      </c>
      <c r="AF11" s="231" t="s">
        <v>376</v>
      </c>
      <c r="AG11" s="231" t="s">
        <v>1799</v>
      </c>
      <c r="AH11" s="231" t="s">
        <v>334</v>
      </c>
      <c r="AI11" s="231" t="s">
        <v>174</v>
      </c>
      <c r="AJ11" s="231" t="s">
        <v>174</v>
      </c>
      <c r="AK11" s="231" t="s">
        <v>174</v>
      </c>
      <c r="AL11" s="231" t="s">
        <v>1801</v>
      </c>
    </row>
    <row r="12" spans="1:38" ht="12.75" customHeight="1">
      <c r="A12" s="71"/>
      <c r="B12" s="71"/>
      <c r="C12" s="71"/>
      <c r="D12" s="71"/>
      <c r="E12" s="71"/>
      <c r="F12" s="23"/>
      <c r="G12" s="23"/>
      <c r="H12" s="23"/>
      <c r="I12" s="23"/>
      <c r="J12" s="23"/>
      <c r="K12" s="23"/>
      <c r="L12" s="23"/>
      <c r="M12" s="23"/>
      <c r="N12" s="23"/>
      <c r="O12" s="23"/>
      <c r="P12" s="23"/>
      <c r="Q12" s="23"/>
      <c r="R12" s="23"/>
      <c r="S12" s="23"/>
      <c r="T12" s="23"/>
      <c r="U12" s="23"/>
      <c r="V12" s="23"/>
      <c r="W12" s="23"/>
      <c r="X12" s="23"/>
      <c r="Y12" s="23"/>
      <c r="Z12" s="23"/>
      <c r="AA12" s="231" t="s">
        <v>1812</v>
      </c>
      <c r="AB12" s="231" t="s">
        <v>1807</v>
      </c>
      <c r="AC12" s="237">
        <f>IF($D$25&lt;&gt;"",$D$25,"")</f>
        <v>10856</v>
      </c>
      <c r="AD12" s="231" t="s">
        <v>1789</v>
      </c>
      <c r="AE12" s="231" t="s">
        <v>1805</v>
      </c>
      <c r="AF12" s="231" t="s">
        <v>376</v>
      </c>
      <c r="AG12" s="231" t="s">
        <v>1799</v>
      </c>
      <c r="AH12" s="231" t="s">
        <v>334</v>
      </c>
      <c r="AI12" s="231" t="s">
        <v>174</v>
      </c>
      <c r="AJ12" s="231" t="s">
        <v>174</v>
      </c>
      <c r="AK12" s="231" t="s">
        <v>174</v>
      </c>
      <c r="AL12" s="231" t="s">
        <v>1801</v>
      </c>
    </row>
    <row r="13" spans="1:38" ht="14.25" customHeight="1">
      <c r="A13" s="71" t="s">
        <v>1813</v>
      </c>
      <c r="B13" s="428" t="s">
        <v>1814</v>
      </c>
      <c r="C13" s="390"/>
      <c r="D13" s="390"/>
      <c r="E13" s="390"/>
      <c r="F13" s="23"/>
      <c r="G13" s="23"/>
      <c r="H13" s="23"/>
      <c r="I13" s="23"/>
      <c r="J13" s="23"/>
      <c r="K13" s="23"/>
      <c r="L13" s="23"/>
      <c r="M13" s="23"/>
      <c r="N13" s="23"/>
      <c r="O13" s="23"/>
      <c r="P13" s="23"/>
      <c r="Q13" s="23"/>
      <c r="R13" s="23"/>
      <c r="S13" s="23"/>
      <c r="T13" s="23"/>
      <c r="U13" s="23"/>
      <c r="V13" s="23"/>
      <c r="W13" s="23"/>
      <c r="X13" s="23"/>
      <c r="Y13" s="23"/>
      <c r="Z13" s="23"/>
      <c r="AA13" s="231" t="s">
        <v>1815</v>
      </c>
      <c r="AB13" s="231" t="s">
        <v>1809</v>
      </c>
      <c r="AC13" s="237">
        <f>IF($D$26&lt;&gt;"",$D$26,"")</f>
        <v>26744</v>
      </c>
      <c r="AD13" s="231" t="s">
        <v>1789</v>
      </c>
      <c r="AE13" s="231" t="s">
        <v>1805</v>
      </c>
      <c r="AF13" s="231" t="s">
        <v>376</v>
      </c>
      <c r="AG13" s="231" t="s">
        <v>1799</v>
      </c>
      <c r="AH13" s="231" t="s">
        <v>334</v>
      </c>
      <c r="AI13" s="231" t="s">
        <v>174</v>
      </c>
      <c r="AJ13" s="231" t="s">
        <v>174</v>
      </c>
      <c r="AK13" s="231" t="s">
        <v>174</v>
      </c>
      <c r="AL13" s="231" t="s">
        <v>1801</v>
      </c>
    </row>
    <row r="14" spans="1:38" ht="39" customHeight="1">
      <c r="A14" s="71"/>
      <c r="B14" s="399" t="s">
        <v>2703</v>
      </c>
      <c r="C14" s="390"/>
      <c r="D14" s="390"/>
      <c r="E14" s="390"/>
      <c r="F14" s="23"/>
      <c r="G14" s="23"/>
      <c r="H14" s="23"/>
      <c r="I14" s="23"/>
      <c r="J14" s="23"/>
      <c r="K14" s="23"/>
      <c r="L14" s="23"/>
      <c r="M14" s="23"/>
      <c r="N14" s="23"/>
      <c r="O14" s="23"/>
      <c r="P14" s="23"/>
      <c r="Q14" s="23"/>
      <c r="R14" s="23"/>
      <c r="S14" s="23"/>
      <c r="T14" s="23"/>
      <c r="U14" s="23"/>
      <c r="V14" s="23"/>
      <c r="W14" s="23"/>
      <c r="X14" s="23"/>
      <c r="Y14" s="23"/>
      <c r="Z14" s="23"/>
      <c r="AA14" s="231" t="s">
        <v>1816</v>
      </c>
      <c r="AB14" s="231" t="s">
        <v>2647</v>
      </c>
      <c r="AC14" s="237">
        <f>IF($D$27&lt;&gt;"",$D$27,"")</f>
        <v>26744</v>
      </c>
      <c r="AD14" s="231" t="s">
        <v>1789</v>
      </c>
      <c r="AE14" s="231" t="s">
        <v>1805</v>
      </c>
      <c r="AF14" s="231" t="s">
        <v>376</v>
      </c>
      <c r="AG14" s="231" t="s">
        <v>1799</v>
      </c>
      <c r="AH14" s="231" t="s">
        <v>334</v>
      </c>
      <c r="AI14" s="231" t="s">
        <v>174</v>
      </c>
      <c r="AJ14" s="231" t="s">
        <v>174</v>
      </c>
      <c r="AK14" s="231" t="s">
        <v>174</v>
      </c>
      <c r="AL14" s="231" t="s">
        <v>1801</v>
      </c>
    </row>
    <row r="15" spans="1:38" ht="28.5" customHeight="1">
      <c r="A15" s="71"/>
      <c r="B15" s="428" t="s">
        <v>1817</v>
      </c>
      <c r="C15" s="376"/>
      <c r="D15" s="376"/>
      <c r="E15" s="376"/>
      <c r="F15" s="376"/>
      <c r="G15" s="180"/>
      <c r="H15" s="180"/>
      <c r="I15" s="180"/>
      <c r="J15" s="180"/>
      <c r="K15" s="180"/>
      <c r="L15" s="180"/>
      <c r="M15" s="180"/>
      <c r="N15" s="180"/>
      <c r="O15" s="180"/>
      <c r="P15" s="180"/>
      <c r="Q15" s="180"/>
      <c r="R15" s="180"/>
      <c r="S15" s="180"/>
      <c r="T15" s="180"/>
      <c r="U15" s="180"/>
      <c r="V15" s="180"/>
      <c r="W15" s="180"/>
      <c r="X15" s="180"/>
      <c r="Y15" s="180"/>
      <c r="Z15" s="180"/>
      <c r="AA15" s="231" t="s">
        <v>1818</v>
      </c>
      <c r="AB15" s="231" t="s">
        <v>1819</v>
      </c>
      <c r="AC15" s="237">
        <f>IF($C$30&lt;&gt;"",$C$30,"")</f>
        <v>1032</v>
      </c>
      <c r="AD15" s="231" t="s">
        <v>1789</v>
      </c>
      <c r="AE15" s="231" t="s">
        <v>1820</v>
      </c>
      <c r="AF15" s="231" t="s">
        <v>376</v>
      </c>
      <c r="AG15" s="231" t="s">
        <v>1799</v>
      </c>
      <c r="AH15" s="231" t="s">
        <v>1800</v>
      </c>
      <c r="AI15" s="231" t="s">
        <v>174</v>
      </c>
      <c r="AJ15" s="231" t="s">
        <v>174</v>
      </c>
      <c r="AK15" s="231" t="s">
        <v>174</v>
      </c>
      <c r="AL15" s="231" t="s">
        <v>1801</v>
      </c>
    </row>
    <row r="16" spans="1:38" ht="15" customHeight="1">
      <c r="A16" s="71"/>
      <c r="B16" s="399" t="s">
        <v>1821</v>
      </c>
      <c r="C16" s="376"/>
      <c r="D16" s="376"/>
      <c r="E16" s="376"/>
      <c r="F16" s="376"/>
      <c r="G16" s="180"/>
      <c r="H16" s="180"/>
      <c r="I16" s="180"/>
      <c r="J16" s="180"/>
      <c r="K16" s="180"/>
      <c r="L16" s="180"/>
      <c r="M16" s="180"/>
      <c r="N16" s="180"/>
      <c r="O16" s="180"/>
      <c r="P16" s="180"/>
      <c r="Q16" s="180"/>
      <c r="R16" s="180"/>
      <c r="S16" s="180"/>
      <c r="T16" s="180"/>
      <c r="U16" s="180"/>
      <c r="V16" s="180"/>
      <c r="W16" s="180"/>
      <c r="X16" s="180"/>
      <c r="Y16" s="180"/>
      <c r="Z16" s="180"/>
      <c r="AA16" s="231" t="s">
        <v>1822</v>
      </c>
      <c r="AB16" s="231" t="s">
        <v>1823</v>
      </c>
      <c r="AC16" s="237">
        <f>IF($C$31&lt;&gt;"",$C$31,"")</f>
        <v>11286</v>
      </c>
      <c r="AD16" s="231" t="s">
        <v>1789</v>
      </c>
      <c r="AE16" s="231" t="s">
        <v>1820</v>
      </c>
      <c r="AF16" s="231" t="s">
        <v>376</v>
      </c>
      <c r="AG16" s="231" t="s">
        <v>1799</v>
      </c>
      <c r="AH16" s="231" t="s">
        <v>1800</v>
      </c>
      <c r="AI16" s="231" t="s">
        <v>174</v>
      </c>
      <c r="AJ16" s="231" t="s">
        <v>174</v>
      </c>
      <c r="AK16" s="231" t="s">
        <v>174</v>
      </c>
      <c r="AL16" s="231" t="s">
        <v>1801</v>
      </c>
    </row>
    <row r="17" spans="1:38" ht="28.5" customHeight="1">
      <c r="A17" s="71"/>
      <c r="B17" s="428" t="s">
        <v>1824</v>
      </c>
      <c r="C17" s="376"/>
      <c r="D17" s="376"/>
      <c r="E17" s="376"/>
      <c r="F17" s="376"/>
      <c r="G17" s="180"/>
      <c r="H17" s="180"/>
      <c r="I17" s="180"/>
      <c r="J17" s="180"/>
      <c r="K17" s="180"/>
      <c r="L17" s="180"/>
      <c r="M17" s="180"/>
      <c r="N17" s="180"/>
      <c r="O17" s="180"/>
      <c r="P17" s="180"/>
      <c r="Q17" s="180"/>
      <c r="R17" s="180"/>
      <c r="S17" s="180"/>
      <c r="T17" s="180"/>
      <c r="U17" s="180"/>
      <c r="V17" s="180"/>
      <c r="W17" s="180"/>
      <c r="X17" s="180"/>
      <c r="Y17" s="180"/>
      <c r="Z17" s="180"/>
      <c r="AA17" s="231" t="s">
        <v>1825</v>
      </c>
      <c r="AB17" s="231" t="s">
        <v>1826</v>
      </c>
      <c r="AC17" s="237">
        <f>IF($C$32&lt;&gt;"",$C$32,"")</f>
        <v>5230</v>
      </c>
      <c r="AD17" s="231" t="s">
        <v>1789</v>
      </c>
      <c r="AE17" s="231" t="s">
        <v>1820</v>
      </c>
      <c r="AF17" s="231" t="s">
        <v>376</v>
      </c>
      <c r="AG17" s="231" t="s">
        <v>1799</v>
      </c>
      <c r="AH17" s="231" t="s">
        <v>1800</v>
      </c>
      <c r="AI17" s="231" t="s">
        <v>174</v>
      </c>
      <c r="AJ17" s="231" t="s">
        <v>174</v>
      </c>
      <c r="AK17" s="231" t="s">
        <v>174</v>
      </c>
      <c r="AL17" s="231" t="s">
        <v>1801</v>
      </c>
    </row>
    <row r="18" spans="1:38" ht="14.25" customHeight="1">
      <c r="A18" s="71"/>
      <c r="B18" s="399" t="s">
        <v>1827</v>
      </c>
      <c r="C18" s="376"/>
      <c r="D18" s="376"/>
      <c r="E18" s="376"/>
      <c r="F18" s="376"/>
      <c r="G18" s="180"/>
      <c r="H18" s="180"/>
      <c r="I18" s="180"/>
      <c r="J18" s="180"/>
      <c r="K18" s="180"/>
      <c r="L18" s="180"/>
      <c r="M18" s="180"/>
      <c r="N18" s="180"/>
      <c r="O18" s="180"/>
      <c r="P18" s="180"/>
      <c r="Q18" s="180"/>
      <c r="R18" s="180"/>
      <c r="S18" s="180"/>
      <c r="T18" s="180"/>
      <c r="U18" s="180"/>
      <c r="V18" s="180"/>
      <c r="W18" s="180"/>
      <c r="X18" s="180"/>
      <c r="Y18" s="180"/>
      <c r="Z18" s="180"/>
      <c r="AA18" s="231" t="s">
        <v>1828</v>
      </c>
      <c r="AB18" s="231" t="s">
        <v>1829</v>
      </c>
      <c r="AC18" s="237">
        <f>IF($C$33&lt;&gt;"",$C$33,"")</f>
        <v>6056</v>
      </c>
      <c r="AD18" s="231" t="s">
        <v>1789</v>
      </c>
      <c r="AE18" s="231" t="s">
        <v>1820</v>
      </c>
      <c r="AF18" s="231" t="s">
        <v>376</v>
      </c>
      <c r="AG18" s="231" t="s">
        <v>1799</v>
      </c>
      <c r="AH18" s="231" t="s">
        <v>1800</v>
      </c>
      <c r="AI18" s="231" t="s">
        <v>174</v>
      </c>
      <c r="AJ18" s="231" t="s">
        <v>174</v>
      </c>
      <c r="AK18" s="231" t="s">
        <v>174</v>
      </c>
      <c r="AL18" s="231" t="s">
        <v>1801</v>
      </c>
    </row>
    <row r="19" spans="1:38" ht="9.75" customHeight="1">
      <c r="A19" s="71"/>
      <c r="B19" s="23"/>
      <c r="D19" s="71"/>
      <c r="E19" s="71"/>
      <c r="F19" s="23"/>
      <c r="G19" s="23"/>
      <c r="H19" s="23"/>
      <c r="I19" s="23"/>
      <c r="J19" s="23"/>
      <c r="K19" s="23"/>
      <c r="L19" s="23"/>
      <c r="M19" s="23"/>
      <c r="N19" s="23"/>
      <c r="O19" s="23"/>
      <c r="P19" s="23"/>
      <c r="Q19" s="23"/>
      <c r="R19" s="23"/>
      <c r="S19" s="23"/>
      <c r="T19" s="23"/>
      <c r="U19" s="23"/>
      <c r="V19" s="23"/>
      <c r="W19" s="23"/>
      <c r="X19" s="23"/>
      <c r="Y19" s="23"/>
      <c r="Z19" s="23"/>
      <c r="AA19" s="231" t="s">
        <v>1830</v>
      </c>
      <c r="AB19" s="231" t="s">
        <v>1819</v>
      </c>
      <c r="AC19" s="237">
        <f>IF($D$30&lt;&gt;"",$D$30,"")</f>
        <v>1032</v>
      </c>
      <c r="AD19" s="231" t="s">
        <v>1789</v>
      </c>
      <c r="AE19" s="231" t="s">
        <v>1820</v>
      </c>
      <c r="AF19" s="231" t="s">
        <v>376</v>
      </c>
      <c r="AG19" s="231" t="s">
        <v>1799</v>
      </c>
      <c r="AH19" s="231" t="s">
        <v>334</v>
      </c>
      <c r="AI19" s="231" t="s">
        <v>174</v>
      </c>
      <c r="AJ19" s="231" t="s">
        <v>174</v>
      </c>
      <c r="AK19" s="231" t="s">
        <v>174</v>
      </c>
      <c r="AL19" s="231" t="s">
        <v>1801</v>
      </c>
    </row>
    <row r="20" spans="1:38" ht="12.75" customHeight="1">
      <c r="A20" s="71" t="s">
        <v>1813</v>
      </c>
      <c r="B20" s="268" t="s">
        <v>1831</v>
      </c>
      <c r="C20" s="269" t="s">
        <v>1832</v>
      </c>
      <c r="D20" s="269" t="s">
        <v>334</v>
      </c>
      <c r="E20" s="23"/>
      <c r="F20" s="23"/>
      <c r="G20" s="23"/>
      <c r="H20" s="23"/>
      <c r="I20" s="23"/>
      <c r="J20" s="23"/>
      <c r="K20" s="23"/>
      <c r="L20" s="23"/>
      <c r="M20" s="23"/>
      <c r="N20" s="23"/>
      <c r="O20" s="23"/>
      <c r="P20" s="23"/>
      <c r="Q20" s="23"/>
      <c r="R20" s="23"/>
      <c r="S20" s="23"/>
      <c r="T20" s="23"/>
      <c r="U20" s="23"/>
      <c r="V20" s="23"/>
      <c r="W20" s="23"/>
      <c r="X20" s="23"/>
      <c r="Y20" s="23"/>
      <c r="Z20" s="23"/>
      <c r="AA20" s="231" t="s">
        <v>1833</v>
      </c>
      <c r="AB20" s="231" t="s">
        <v>1823</v>
      </c>
      <c r="AC20" s="237">
        <f>IF($D$31&lt;&gt;"",$D$31,"")</f>
        <v>11286</v>
      </c>
      <c r="AD20" s="231" t="s">
        <v>1789</v>
      </c>
      <c r="AE20" s="231" t="s">
        <v>1820</v>
      </c>
      <c r="AF20" s="231" t="s">
        <v>376</v>
      </c>
      <c r="AG20" s="231" t="s">
        <v>1799</v>
      </c>
      <c r="AH20" s="231" t="s">
        <v>334</v>
      </c>
      <c r="AI20" s="231" t="s">
        <v>174</v>
      </c>
      <c r="AJ20" s="231" t="s">
        <v>174</v>
      </c>
      <c r="AK20" s="231" t="s">
        <v>174</v>
      </c>
      <c r="AL20" s="231" t="s">
        <v>1801</v>
      </c>
    </row>
    <row r="21" spans="1:38" ht="12.75" customHeight="1">
      <c r="A21" s="71"/>
      <c r="B21" s="171" t="s">
        <v>1834</v>
      </c>
      <c r="C21" s="117"/>
      <c r="D21" s="117"/>
      <c r="E21" s="23"/>
      <c r="F21" s="23"/>
      <c r="G21" s="23"/>
      <c r="H21" s="23"/>
      <c r="I21" s="23"/>
      <c r="J21" s="23"/>
      <c r="K21" s="23"/>
      <c r="L21" s="23"/>
      <c r="M21" s="23"/>
      <c r="N21" s="23"/>
      <c r="O21" s="23"/>
      <c r="P21" s="23"/>
      <c r="Q21" s="23"/>
      <c r="R21" s="23"/>
      <c r="S21" s="23"/>
      <c r="T21" s="23"/>
      <c r="U21" s="23"/>
      <c r="V21" s="23"/>
      <c r="W21" s="23"/>
      <c r="X21" s="23"/>
      <c r="Y21" s="23"/>
      <c r="Z21" s="23"/>
      <c r="AA21" s="231" t="s">
        <v>1835</v>
      </c>
      <c r="AB21" s="231" t="s">
        <v>1826</v>
      </c>
      <c r="AC21" s="237">
        <f>IF($D$32&lt;&gt;"",$D$32,"")</f>
        <v>5230</v>
      </c>
      <c r="AD21" s="231" t="s">
        <v>1789</v>
      </c>
      <c r="AE21" s="231" t="s">
        <v>1820</v>
      </c>
      <c r="AF21" s="231" t="s">
        <v>376</v>
      </c>
      <c r="AG21" s="231" t="s">
        <v>1799</v>
      </c>
      <c r="AH21" s="231" t="s">
        <v>334</v>
      </c>
      <c r="AI21" s="231" t="s">
        <v>174</v>
      </c>
      <c r="AJ21" s="231" t="s">
        <v>174</v>
      </c>
      <c r="AK21" s="231" t="s">
        <v>174</v>
      </c>
      <c r="AL21" s="231" t="s">
        <v>1801</v>
      </c>
    </row>
    <row r="22" spans="1:38" ht="12.75" customHeight="1">
      <c r="AA22" s="231" t="s">
        <v>1836</v>
      </c>
      <c r="AB22" s="231" t="s">
        <v>1829</v>
      </c>
      <c r="AC22" s="237">
        <f>IF($D$33&lt;&gt;"",$D$33,"")</f>
        <v>6056</v>
      </c>
      <c r="AD22" s="231" t="s">
        <v>1789</v>
      </c>
      <c r="AE22" s="231" t="s">
        <v>1820</v>
      </c>
      <c r="AF22" s="231" t="s">
        <v>376</v>
      </c>
      <c r="AG22" s="231" t="s">
        <v>1799</v>
      </c>
      <c r="AH22" s="231" t="s">
        <v>334</v>
      </c>
      <c r="AI22" s="231" t="s">
        <v>174</v>
      </c>
      <c r="AJ22" s="231" t="s">
        <v>174</v>
      </c>
      <c r="AK22" s="231" t="s">
        <v>174</v>
      </c>
      <c r="AL22" s="231" t="s">
        <v>1801</v>
      </c>
    </row>
    <row r="23" spans="1:38" ht="12.75" customHeight="1">
      <c r="A23" s="71"/>
      <c r="B23" s="270" t="s">
        <v>1837</v>
      </c>
      <c r="C23" s="269" t="s">
        <v>1832</v>
      </c>
      <c r="D23" s="269" t="s">
        <v>334</v>
      </c>
      <c r="E23" s="23"/>
      <c r="F23" s="23"/>
      <c r="G23" s="23"/>
      <c r="H23" s="23"/>
      <c r="I23" s="23"/>
      <c r="J23" s="23"/>
      <c r="K23" s="23"/>
      <c r="L23" s="23"/>
      <c r="M23" s="23"/>
      <c r="N23" s="23"/>
      <c r="O23" s="23"/>
      <c r="P23" s="23"/>
      <c r="Q23" s="23"/>
      <c r="R23" s="23"/>
      <c r="S23" s="23"/>
      <c r="T23" s="23"/>
      <c r="U23" s="23"/>
      <c r="V23" s="23"/>
      <c r="W23" s="23"/>
      <c r="X23" s="23"/>
      <c r="Y23" s="23"/>
      <c r="Z23" s="23"/>
      <c r="AA23" s="231" t="s">
        <v>1838</v>
      </c>
      <c r="AB23" s="231" t="s">
        <v>1839</v>
      </c>
      <c r="AC23" s="237" t="str">
        <f>IF($E$35&lt;&gt;"",$E$35,"")</f>
        <v/>
      </c>
      <c r="AD23" s="231" t="s">
        <v>1789</v>
      </c>
      <c r="AE23" s="231" t="s">
        <v>1840</v>
      </c>
      <c r="AF23" s="231" t="s">
        <v>376</v>
      </c>
      <c r="AG23" s="231" t="s">
        <v>1799</v>
      </c>
      <c r="AH23" s="231" t="s">
        <v>174</v>
      </c>
      <c r="AI23" s="231" t="s">
        <v>174</v>
      </c>
      <c r="AJ23" s="231" t="s">
        <v>174</v>
      </c>
      <c r="AK23" s="231" t="s">
        <v>174</v>
      </c>
      <c r="AL23" s="231" t="s">
        <v>1801</v>
      </c>
    </row>
    <row r="24" spans="1:38" ht="12.75" customHeight="1">
      <c r="A24" s="71"/>
      <c r="B24" s="171" t="s">
        <v>1804</v>
      </c>
      <c r="C24" s="117">
        <v>10856</v>
      </c>
      <c r="D24" s="117">
        <v>10856</v>
      </c>
      <c r="E24" s="23"/>
      <c r="F24" s="23"/>
      <c r="G24" s="23"/>
      <c r="H24" s="23"/>
      <c r="I24" s="23"/>
      <c r="J24" s="23"/>
      <c r="K24" s="23"/>
      <c r="L24" s="23"/>
      <c r="M24" s="23"/>
      <c r="N24" s="23"/>
      <c r="O24" s="23"/>
      <c r="P24" s="23"/>
      <c r="Q24" s="23"/>
      <c r="R24" s="23"/>
      <c r="S24" s="23"/>
      <c r="T24" s="23"/>
      <c r="U24" s="23"/>
      <c r="V24" s="23"/>
      <c r="W24" s="23"/>
      <c r="X24" s="23"/>
      <c r="Y24" s="23"/>
      <c r="Z24" s="23"/>
      <c r="AA24" s="231" t="s">
        <v>1841</v>
      </c>
      <c r="AB24" s="231" t="s">
        <v>1289</v>
      </c>
      <c r="AC24" s="237" t="str">
        <f>IF($C$37&lt;&gt;"",$C$37,"")</f>
        <v/>
      </c>
      <c r="AD24" s="231" t="s">
        <v>1789</v>
      </c>
      <c r="AE24" s="231" t="s">
        <v>1840</v>
      </c>
      <c r="AF24" s="231" t="s">
        <v>376</v>
      </c>
      <c r="AG24" s="231" t="s">
        <v>1799</v>
      </c>
      <c r="AH24" s="231" t="s">
        <v>174</v>
      </c>
      <c r="AI24" s="231" t="s">
        <v>174</v>
      </c>
      <c r="AJ24" s="231" t="s">
        <v>174</v>
      </c>
      <c r="AK24" s="231" t="s">
        <v>174</v>
      </c>
      <c r="AL24" s="231" t="s">
        <v>1801</v>
      </c>
    </row>
    <row r="25" spans="1:38" ht="12.75" customHeight="1">
      <c r="A25" s="71"/>
      <c r="B25" s="171" t="s">
        <v>1807</v>
      </c>
      <c r="C25" s="117">
        <v>10856</v>
      </c>
      <c r="D25" s="117">
        <v>10856</v>
      </c>
      <c r="E25" s="23"/>
      <c r="F25" s="23"/>
      <c r="G25" s="23"/>
      <c r="H25" s="23"/>
      <c r="I25" s="23"/>
      <c r="J25" s="23"/>
      <c r="K25" s="23"/>
      <c r="L25" s="23"/>
      <c r="M25" s="23"/>
      <c r="N25" s="23"/>
      <c r="O25" s="23"/>
      <c r="P25" s="23"/>
      <c r="Q25" s="23"/>
      <c r="R25" s="23"/>
      <c r="S25" s="23"/>
      <c r="T25" s="23"/>
      <c r="U25" s="23"/>
      <c r="V25" s="23"/>
      <c r="W25" s="23"/>
      <c r="X25" s="23"/>
      <c r="Y25" s="23"/>
      <c r="Z25" s="23"/>
      <c r="AA25" s="231" t="s">
        <v>1842</v>
      </c>
      <c r="AB25" s="231" t="s">
        <v>1843</v>
      </c>
      <c r="AC25" s="237" t="str">
        <f>IF($D$40&lt;&gt;"",$D$40,"")</f>
        <v/>
      </c>
      <c r="AD25" s="231" t="s">
        <v>1789</v>
      </c>
      <c r="AE25" s="231" t="s">
        <v>1844</v>
      </c>
      <c r="AF25" s="231" t="s">
        <v>376</v>
      </c>
      <c r="AG25" s="231" t="s">
        <v>1799</v>
      </c>
      <c r="AH25" s="231" t="s">
        <v>174</v>
      </c>
      <c r="AI25" s="231" t="s">
        <v>174</v>
      </c>
      <c r="AJ25" s="231" t="s">
        <v>174</v>
      </c>
      <c r="AK25" s="231" t="s">
        <v>174</v>
      </c>
      <c r="AL25" s="231" t="s">
        <v>338</v>
      </c>
    </row>
    <row r="26" spans="1:38" ht="12.75" customHeight="1">
      <c r="A26" s="71"/>
      <c r="B26" s="171" t="s">
        <v>1809</v>
      </c>
      <c r="C26" s="117">
        <v>26744</v>
      </c>
      <c r="D26" s="117">
        <v>26744</v>
      </c>
      <c r="E26" s="23"/>
      <c r="F26" s="23"/>
      <c r="G26" s="23"/>
      <c r="H26" s="23"/>
      <c r="I26" s="23"/>
      <c r="J26" s="23"/>
      <c r="K26" s="23"/>
      <c r="L26" s="23"/>
      <c r="M26" s="23"/>
      <c r="N26" s="23"/>
      <c r="O26" s="23"/>
      <c r="P26" s="23"/>
      <c r="Q26" s="23"/>
      <c r="R26" s="23"/>
      <c r="S26" s="23"/>
      <c r="T26" s="23"/>
      <c r="U26" s="23"/>
      <c r="V26" s="23"/>
      <c r="W26" s="23"/>
      <c r="X26" s="23"/>
      <c r="Y26" s="23"/>
      <c r="Z26" s="23"/>
      <c r="AA26" s="231" t="s">
        <v>1845</v>
      </c>
      <c r="AB26" s="231" t="s">
        <v>1846</v>
      </c>
      <c r="AC26" s="237" t="str">
        <f>IF($E$40&lt;&gt;"",$E$40,"")</f>
        <v/>
      </c>
      <c r="AD26" s="231" t="s">
        <v>1789</v>
      </c>
      <c r="AE26" s="231" t="s">
        <v>1844</v>
      </c>
      <c r="AF26" s="231" t="s">
        <v>376</v>
      </c>
      <c r="AG26" s="231" t="s">
        <v>1799</v>
      </c>
      <c r="AH26" s="231" t="s">
        <v>174</v>
      </c>
      <c r="AI26" s="231" t="s">
        <v>174</v>
      </c>
      <c r="AJ26" s="231" t="s">
        <v>174</v>
      </c>
      <c r="AK26" s="231" t="s">
        <v>174</v>
      </c>
      <c r="AL26" s="231" t="s">
        <v>338</v>
      </c>
    </row>
    <row r="27" spans="1:38" ht="12.75" customHeight="1">
      <c r="A27" s="71"/>
      <c r="B27" s="30" t="s">
        <v>2647</v>
      </c>
      <c r="C27" s="117">
        <v>26744</v>
      </c>
      <c r="D27" s="117">
        <v>26744</v>
      </c>
      <c r="E27" s="23"/>
      <c r="F27" s="23"/>
      <c r="G27" s="23"/>
      <c r="H27" s="23"/>
      <c r="I27" s="23"/>
      <c r="J27" s="23"/>
      <c r="K27" s="23"/>
      <c r="L27" s="23"/>
      <c r="M27" s="23"/>
      <c r="N27" s="23"/>
      <c r="O27" s="23"/>
      <c r="P27" s="23"/>
      <c r="Q27" s="23"/>
      <c r="R27" s="23"/>
      <c r="S27" s="23"/>
      <c r="T27" s="23"/>
      <c r="U27" s="23"/>
      <c r="V27" s="23"/>
      <c r="W27" s="23"/>
      <c r="X27" s="23"/>
      <c r="Y27" s="23"/>
      <c r="Z27" s="23"/>
      <c r="AA27" s="231" t="s">
        <v>1847</v>
      </c>
      <c r="AB27" s="231" t="s">
        <v>1848</v>
      </c>
      <c r="AC27" s="237" t="str">
        <f>IF($D$43&lt;&gt;"",$D$43,"")</f>
        <v>No</v>
      </c>
      <c r="AD27" s="231" t="s">
        <v>1789</v>
      </c>
      <c r="AE27" s="231" t="s">
        <v>1849</v>
      </c>
      <c r="AF27" s="231" t="s">
        <v>174</v>
      </c>
      <c r="AG27" s="231" t="s">
        <v>174</v>
      </c>
      <c r="AH27" s="231" t="s">
        <v>174</v>
      </c>
      <c r="AI27" s="231" t="s">
        <v>174</v>
      </c>
      <c r="AJ27" s="231" t="s">
        <v>174</v>
      </c>
      <c r="AK27" s="231" t="s">
        <v>174</v>
      </c>
      <c r="AL27" s="231" t="s">
        <v>204</v>
      </c>
    </row>
    <row r="28" spans="1:38" ht="12.75" customHeight="1">
      <c r="A28" s="71"/>
      <c r="B28" s="148"/>
      <c r="C28" s="118"/>
      <c r="D28" s="119"/>
      <c r="E28" s="23"/>
      <c r="F28" s="23"/>
      <c r="G28" s="23"/>
      <c r="H28" s="23"/>
      <c r="I28" s="23"/>
      <c r="J28" s="23"/>
      <c r="K28" s="23"/>
      <c r="L28" s="23"/>
      <c r="M28" s="23"/>
      <c r="N28" s="23"/>
      <c r="O28" s="23"/>
      <c r="P28" s="23"/>
      <c r="Q28" s="23"/>
      <c r="R28" s="23"/>
      <c r="S28" s="23"/>
      <c r="T28" s="23"/>
      <c r="U28" s="23"/>
      <c r="V28" s="23"/>
      <c r="W28" s="23"/>
      <c r="X28" s="23"/>
      <c r="Y28" s="23"/>
      <c r="Z28" s="23"/>
      <c r="AA28" s="231" t="s">
        <v>1850</v>
      </c>
      <c r="AB28" s="231" t="s">
        <v>1851</v>
      </c>
      <c r="AC28" s="237" t="str">
        <f>IF($D$44&lt;&gt;"",$D$44,"")</f>
        <v xml:space="preserve">Yes  </v>
      </c>
      <c r="AD28" s="231" t="s">
        <v>1789</v>
      </c>
      <c r="AE28" s="231" t="s">
        <v>1849</v>
      </c>
      <c r="AF28" s="231" t="s">
        <v>174</v>
      </c>
      <c r="AG28" s="231" t="s">
        <v>174</v>
      </c>
      <c r="AH28" s="231" t="s">
        <v>174</v>
      </c>
      <c r="AI28" s="231" t="s">
        <v>174</v>
      </c>
      <c r="AJ28" s="231" t="s">
        <v>174</v>
      </c>
      <c r="AK28" s="231" t="s">
        <v>174</v>
      </c>
      <c r="AL28" s="231" t="s">
        <v>204</v>
      </c>
    </row>
    <row r="29" spans="1:38" ht="12.75" customHeight="1">
      <c r="A29" s="71"/>
      <c r="B29" s="271" t="s">
        <v>1852</v>
      </c>
      <c r="C29" s="269" t="s">
        <v>1832</v>
      </c>
      <c r="D29" s="269" t="s">
        <v>334</v>
      </c>
      <c r="E29" s="23"/>
      <c r="F29" s="23"/>
      <c r="G29" s="23"/>
      <c r="H29" s="23"/>
      <c r="I29" s="23"/>
      <c r="J29" s="23"/>
      <c r="K29" s="23"/>
      <c r="L29" s="23"/>
      <c r="M29" s="23"/>
      <c r="N29" s="23"/>
      <c r="O29" s="23"/>
      <c r="P29" s="23"/>
      <c r="Q29" s="23"/>
      <c r="R29" s="23"/>
      <c r="S29" s="23"/>
      <c r="T29" s="23"/>
      <c r="U29" s="23"/>
      <c r="V29" s="23"/>
      <c r="W29" s="23"/>
      <c r="X29" s="23"/>
      <c r="Y29" s="23"/>
      <c r="Z29" s="23"/>
      <c r="AA29" s="231" t="s">
        <v>1853</v>
      </c>
      <c r="AB29" s="231" t="s">
        <v>1854</v>
      </c>
      <c r="AC29" s="237" t="str">
        <f>IF($D$45&lt;&gt;"",$D$45,"")</f>
        <v/>
      </c>
      <c r="AD29" s="231" t="s">
        <v>1789</v>
      </c>
      <c r="AE29" s="231" t="s">
        <v>1849</v>
      </c>
      <c r="AF29" s="231" t="s">
        <v>174</v>
      </c>
      <c r="AG29" s="231" t="s">
        <v>174</v>
      </c>
      <c r="AH29" s="231" t="s">
        <v>174</v>
      </c>
      <c r="AI29" s="231" t="s">
        <v>174</v>
      </c>
      <c r="AJ29" s="231" t="s">
        <v>174</v>
      </c>
      <c r="AK29" s="231" t="s">
        <v>174</v>
      </c>
      <c r="AL29" s="231" t="s">
        <v>1667</v>
      </c>
    </row>
    <row r="30" spans="1:38" ht="12.75" customHeight="1">
      <c r="A30" s="71"/>
      <c r="B30" s="30" t="s">
        <v>1819</v>
      </c>
      <c r="C30" s="117">
        <v>1032</v>
      </c>
      <c r="D30" s="117">
        <v>1032</v>
      </c>
      <c r="E30" s="23"/>
      <c r="F30" s="23"/>
      <c r="G30" s="23"/>
      <c r="H30" s="23"/>
      <c r="I30" s="23"/>
      <c r="J30" s="23"/>
      <c r="K30" s="23"/>
      <c r="L30" s="23"/>
      <c r="M30" s="23"/>
      <c r="N30" s="23"/>
      <c r="O30" s="23"/>
      <c r="P30" s="23"/>
      <c r="Q30" s="23"/>
      <c r="R30" s="23"/>
      <c r="S30" s="23"/>
      <c r="T30" s="23"/>
      <c r="U30" s="23"/>
      <c r="V30" s="23"/>
      <c r="W30" s="23"/>
      <c r="X30" s="23"/>
      <c r="Y30" s="23"/>
      <c r="Z30" s="23"/>
      <c r="AA30" s="231" t="s">
        <v>1855</v>
      </c>
      <c r="AB30" s="231" t="s">
        <v>1856</v>
      </c>
      <c r="AC30" s="237">
        <f>IF($C$49&lt;&gt;"",$C$49,"")</f>
        <v>1430</v>
      </c>
      <c r="AD30" s="231" t="s">
        <v>1789</v>
      </c>
      <c r="AE30" s="231" t="s">
        <v>1857</v>
      </c>
      <c r="AF30" s="231" t="s">
        <v>376</v>
      </c>
      <c r="AG30" s="231" t="s">
        <v>1799</v>
      </c>
      <c r="AH30" s="231" t="s">
        <v>1858</v>
      </c>
      <c r="AI30" s="231" t="s">
        <v>174</v>
      </c>
      <c r="AJ30" s="231" t="s">
        <v>174</v>
      </c>
      <c r="AK30" s="231" t="s">
        <v>174</v>
      </c>
      <c r="AL30" s="231" t="s">
        <v>1801</v>
      </c>
    </row>
    <row r="31" spans="1:38" ht="12.75" customHeight="1">
      <c r="A31" s="71"/>
      <c r="B31" s="30" t="s">
        <v>1823</v>
      </c>
      <c r="C31" s="117">
        <v>11286</v>
      </c>
      <c r="D31" s="117">
        <v>11286</v>
      </c>
      <c r="E31" s="23"/>
      <c r="F31" s="23"/>
      <c r="G31" s="23"/>
      <c r="H31" s="23"/>
      <c r="I31" s="23"/>
      <c r="J31" s="23"/>
      <c r="K31" s="23"/>
      <c r="L31" s="23"/>
      <c r="M31" s="23"/>
      <c r="N31" s="23"/>
      <c r="O31" s="23"/>
      <c r="P31" s="23"/>
      <c r="Q31" s="23"/>
      <c r="R31" s="23"/>
      <c r="S31" s="23"/>
      <c r="T31" s="23"/>
      <c r="U31" s="23"/>
      <c r="V31" s="23"/>
      <c r="W31" s="23"/>
      <c r="X31" s="23"/>
      <c r="Y31" s="23"/>
      <c r="Z31" s="23"/>
      <c r="AA31" s="231" t="s">
        <v>1859</v>
      </c>
      <c r="AB31" s="231" t="s">
        <v>1860</v>
      </c>
      <c r="AC31" s="237">
        <f>IF($C$53&lt;&gt;"",$C$53,"")</f>
        <v>1439</v>
      </c>
      <c r="AD31" s="231" t="s">
        <v>1789</v>
      </c>
      <c r="AE31" s="231" t="s">
        <v>1857</v>
      </c>
      <c r="AF31" s="231" t="s">
        <v>376</v>
      </c>
      <c r="AG31" s="231" t="s">
        <v>1799</v>
      </c>
      <c r="AH31" s="231" t="s">
        <v>1858</v>
      </c>
      <c r="AI31" s="231" t="s">
        <v>174</v>
      </c>
      <c r="AJ31" s="231" t="s">
        <v>174</v>
      </c>
      <c r="AK31" s="231" t="s">
        <v>174</v>
      </c>
      <c r="AL31" s="231" t="s">
        <v>1801</v>
      </c>
    </row>
    <row r="32" spans="1:38" ht="12.75" customHeight="1">
      <c r="A32" s="71"/>
      <c r="B32" s="30" t="s">
        <v>1826</v>
      </c>
      <c r="C32" s="117">
        <v>5230</v>
      </c>
      <c r="D32" s="117">
        <v>5230</v>
      </c>
      <c r="E32" s="23"/>
      <c r="F32" s="23"/>
      <c r="G32" s="23"/>
      <c r="H32" s="23"/>
      <c r="I32" s="23"/>
      <c r="J32" s="23"/>
      <c r="K32" s="23"/>
      <c r="L32" s="23"/>
      <c r="M32" s="23"/>
      <c r="N32" s="23"/>
      <c r="O32" s="23"/>
      <c r="P32" s="23"/>
      <c r="Q32" s="23"/>
      <c r="R32" s="23"/>
      <c r="S32" s="23"/>
      <c r="T32" s="23"/>
      <c r="U32" s="23"/>
      <c r="V32" s="23"/>
      <c r="W32" s="23"/>
      <c r="X32" s="23"/>
      <c r="Y32" s="23"/>
      <c r="Z32" s="23"/>
      <c r="AA32" s="231" t="s">
        <v>1861</v>
      </c>
      <c r="AB32" s="231" t="s">
        <v>1862</v>
      </c>
      <c r="AC32" s="237">
        <f>IF($C$54&lt;&gt;"",$C$54,"")</f>
        <v>3889</v>
      </c>
      <c r="AD32" s="231" t="s">
        <v>1789</v>
      </c>
      <c r="AE32" s="231" t="s">
        <v>1857</v>
      </c>
      <c r="AF32" s="231" t="s">
        <v>376</v>
      </c>
      <c r="AG32" s="231" t="s">
        <v>1799</v>
      </c>
      <c r="AH32" s="231" t="s">
        <v>1858</v>
      </c>
      <c r="AI32" s="231" t="s">
        <v>174</v>
      </c>
      <c r="AJ32" s="231" t="s">
        <v>174</v>
      </c>
      <c r="AK32" s="231" t="s">
        <v>174</v>
      </c>
      <c r="AL32" s="231" t="s">
        <v>1801</v>
      </c>
    </row>
    <row r="33" spans="1:38" ht="15" customHeight="1">
      <c r="A33" s="71"/>
      <c r="B33" s="30" t="s">
        <v>1829</v>
      </c>
      <c r="C33" s="117">
        <v>6056</v>
      </c>
      <c r="D33" s="117">
        <v>6056</v>
      </c>
      <c r="E33" s="23"/>
      <c r="F33" s="23"/>
      <c r="G33" s="23"/>
      <c r="H33" s="23"/>
      <c r="I33" s="23"/>
      <c r="J33" s="23"/>
      <c r="K33" s="23"/>
      <c r="L33" s="23"/>
      <c r="M33" s="23"/>
      <c r="N33" s="23"/>
      <c r="O33" s="23"/>
      <c r="P33" s="23"/>
      <c r="Q33" s="23"/>
      <c r="R33" s="23"/>
      <c r="S33" s="23"/>
      <c r="T33" s="23"/>
      <c r="U33" s="23"/>
      <c r="V33" s="23"/>
      <c r="W33" s="23"/>
      <c r="X33" s="23"/>
      <c r="Y33" s="23"/>
      <c r="Z33" s="23"/>
      <c r="AA33" s="231" t="s">
        <v>1863</v>
      </c>
      <c r="AB33" s="231" t="s">
        <v>1856</v>
      </c>
      <c r="AC33" s="237">
        <f>IF($D$49&lt;&gt;"",$D$49,"")</f>
        <v>1430</v>
      </c>
      <c r="AD33" s="231" t="s">
        <v>1789</v>
      </c>
      <c r="AE33" s="231" t="s">
        <v>1857</v>
      </c>
      <c r="AF33" s="231" t="s">
        <v>376</v>
      </c>
      <c r="AG33" s="231" t="s">
        <v>1799</v>
      </c>
      <c r="AH33" s="231" t="s">
        <v>1864</v>
      </c>
      <c r="AI33" s="231" t="s">
        <v>174</v>
      </c>
      <c r="AJ33" s="231" t="s">
        <v>174</v>
      </c>
      <c r="AK33" s="231" t="s">
        <v>174</v>
      </c>
      <c r="AL33" s="231" t="s">
        <v>1801</v>
      </c>
    </row>
    <row r="34" spans="1:38" ht="14.25">
      <c r="A34" s="38"/>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1" t="s">
        <v>1865</v>
      </c>
      <c r="AB34" s="231" t="s">
        <v>1866</v>
      </c>
      <c r="AC34" s="237">
        <f>IF($D$51&lt;&gt;"",$D$51,"")</f>
        <v>5168</v>
      </c>
      <c r="AD34" s="231" t="s">
        <v>1789</v>
      </c>
      <c r="AE34" s="231" t="s">
        <v>1857</v>
      </c>
      <c r="AF34" s="231" t="s">
        <v>376</v>
      </c>
      <c r="AG34" s="231" t="s">
        <v>1799</v>
      </c>
      <c r="AH34" s="231" t="s">
        <v>1864</v>
      </c>
      <c r="AI34" s="231" t="s">
        <v>174</v>
      </c>
      <c r="AJ34" s="231" t="s">
        <v>174</v>
      </c>
      <c r="AK34" s="231" t="s">
        <v>174</v>
      </c>
      <c r="AL34" s="231" t="s">
        <v>1801</v>
      </c>
    </row>
    <row r="35" spans="1:38" s="312" customFormat="1" ht="35.1" customHeight="1">
      <c r="A35" s="21"/>
      <c r="B35" s="443" t="s">
        <v>1867</v>
      </c>
      <c r="C35" s="444"/>
      <c r="D35" s="444"/>
      <c r="E35" s="309"/>
      <c r="F35" s="25"/>
      <c r="G35" s="25"/>
      <c r="H35" s="25"/>
      <c r="I35" s="25"/>
      <c r="J35" s="25"/>
      <c r="K35" s="25"/>
      <c r="L35" s="25"/>
      <c r="M35" s="25"/>
      <c r="N35" s="25"/>
      <c r="O35" s="25"/>
      <c r="P35" s="25"/>
      <c r="Q35" s="25"/>
      <c r="R35" s="25"/>
      <c r="S35" s="25"/>
      <c r="T35" s="25"/>
      <c r="U35" s="25"/>
      <c r="V35" s="25"/>
      <c r="W35" s="25"/>
      <c r="X35" s="25"/>
      <c r="Y35" s="25"/>
      <c r="Z35" s="25"/>
      <c r="AA35" s="310" t="s">
        <v>1868</v>
      </c>
      <c r="AB35" s="310" t="s">
        <v>1869</v>
      </c>
      <c r="AC35" s="311">
        <f>IF($D$53&lt;&gt;"",$D$53,"")</f>
        <v>2633</v>
      </c>
      <c r="AD35" s="310" t="s">
        <v>1789</v>
      </c>
      <c r="AE35" s="310" t="s">
        <v>1857</v>
      </c>
      <c r="AF35" s="310" t="s">
        <v>376</v>
      </c>
      <c r="AG35" s="310" t="s">
        <v>1799</v>
      </c>
      <c r="AH35" s="310" t="s">
        <v>1864</v>
      </c>
      <c r="AI35" s="310" t="s">
        <v>174</v>
      </c>
      <c r="AJ35" s="310" t="s">
        <v>174</v>
      </c>
      <c r="AK35" s="310" t="s">
        <v>174</v>
      </c>
      <c r="AL35" s="310" t="s">
        <v>1801</v>
      </c>
    </row>
    <row r="36" spans="1:38" ht="12.75" customHeight="1">
      <c r="A36" s="71"/>
      <c r="B36" s="39"/>
      <c r="C36" s="39"/>
      <c r="D36" s="272"/>
      <c r="E36" s="23"/>
      <c r="F36" s="23"/>
      <c r="G36" s="23"/>
      <c r="H36" s="23"/>
      <c r="I36" s="23"/>
      <c r="J36" s="23"/>
      <c r="K36" s="23"/>
      <c r="L36" s="23"/>
      <c r="M36" s="23"/>
      <c r="N36" s="23"/>
      <c r="O36" s="23"/>
      <c r="P36" s="23"/>
      <c r="Q36" s="23"/>
      <c r="R36" s="23"/>
      <c r="S36" s="23"/>
      <c r="T36" s="23"/>
      <c r="U36" s="23"/>
      <c r="V36" s="23"/>
      <c r="W36" s="23"/>
      <c r="X36" s="23"/>
      <c r="Y36" s="23"/>
      <c r="Z36" s="23"/>
      <c r="AA36" s="231" t="s">
        <v>1870</v>
      </c>
      <c r="AB36" s="231" t="s">
        <v>1862</v>
      </c>
      <c r="AC36" s="237">
        <f>IF($D$54&lt;&gt;"",$D$54,"")</f>
        <v>3889</v>
      </c>
      <c r="AD36" s="231" t="s">
        <v>1789</v>
      </c>
      <c r="AE36" s="231" t="s">
        <v>1857</v>
      </c>
      <c r="AF36" s="231" t="s">
        <v>376</v>
      </c>
      <c r="AG36" s="231" t="s">
        <v>1799</v>
      </c>
      <c r="AH36" s="231" t="s">
        <v>1864</v>
      </c>
      <c r="AI36" s="231" t="s">
        <v>174</v>
      </c>
      <c r="AJ36" s="231" t="s">
        <v>174</v>
      </c>
      <c r="AK36" s="231" t="s">
        <v>174</v>
      </c>
      <c r="AL36" s="231" t="s">
        <v>1801</v>
      </c>
    </row>
    <row r="37" spans="1:38" ht="12.75" customHeight="1">
      <c r="A37" s="71"/>
      <c r="B37" s="39" t="s">
        <v>1289</v>
      </c>
      <c r="C37" s="169"/>
      <c r="D37" s="170"/>
      <c r="E37" s="170"/>
      <c r="F37" s="23"/>
      <c r="G37" s="23"/>
      <c r="H37" s="23"/>
      <c r="I37" s="23"/>
      <c r="J37" s="23"/>
      <c r="K37" s="23"/>
      <c r="L37" s="23"/>
      <c r="M37" s="23"/>
      <c r="N37" s="23"/>
      <c r="O37" s="23"/>
      <c r="P37" s="23"/>
      <c r="Q37" s="23"/>
      <c r="R37" s="23"/>
      <c r="S37" s="23"/>
      <c r="T37" s="23"/>
      <c r="U37" s="23"/>
      <c r="V37" s="23"/>
      <c r="W37" s="23"/>
      <c r="X37" s="23"/>
      <c r="Y37" s="23"/>
      <c r="Z37" s="23"/>
      <c r="AA37" s="231" t="s">
        <v>1871</v>
      </c>
      <c r="AB37" s="231" t="s">
        <v>1856</v>
      </c>
      <c r="AC37" s="237">
        <f>IF($E$49&lt;&gt;"",$E$49,"")</f>
        <v>1430</v>
      </c>
      <c r="AD37" s="231" t="s">
        <v>1789</v>
      </c>
      <c r="AE37" s="231" t="s">
        <v>1857</v>
      </c>
      <c r="AF37" s="231" t="s">
        <v>376</v>
      </c>
      <c r="AG37" s="231" t="s">
        <v>1799</v>
      </c>
      <c r="AH37" s="231" t="s">
        <v>1872</v>
      </c>
      <c r="AI37" s="231" t="s">
        <v>174</v>
      </c>
      <c r="AJ37" s="231" t="s">
        <v>174</v>
      </c>
      <c r="AK37" s="231" t="s">
        <v>174</v>
      </c>
      <c r="AL37" s="231" t="s">
        <v>1801</v>
      </c>
    </row>
    <row r="38" spans="1:38" ht="12.75" customHeight="1">
      <c r="A38" s="71"/>
      <c r="B38" s="380"/>
      <c r="C38" s="376"/>
      <c r="D38" s="376"/>
      <c r="E38" s="376"/>
      <c r="F38" s="376"/>
      <c r="G38" s="39"/>
      <c r="H38" s="39"/>
      <c r="I38" s="39"/>
      <c r="J38" s="39"/>
      <c r="K38" s="39"/>
      <c r="L38" s="39"/>
      <c r="M38" s="39"/>
      <c r="N38" s="39"/>
      <c r="O38" s="39"/>
      <c r="P38" s="39"/>
      <c r="Q38" s="39"/>
      <c r="R38" s="39"/>
      <c r="S38" s="39"/>
      <c r="T38" s="39"/>
      <c r="U38" s="39"/>
      <c r="V38" s="39"/>
      <c r="W38" s="39"/>
      <c r="X38" s="39"/>
      <c r="Y38" s="39"/>
      <c r="Z38" s="39"/>
      <c r="AA38" s="231" t="s">
        <v>1873</v>
      </c>
      <c r="AB38" s="231" t="s">
        <v>1874</v>
      </c>
      <c r="AC38" s="237">
        <f>IF($E$50&lt;&gt;"",$E$50,"")</f>
        <v>6066</v>
      </c>
      <c r="AD38" s="231" t="s">
        <v>1789</v>
      </c>
      <c r="AE38" s="231" t="s">
        <v>1857</v>
      </c>
      <c r="AF38" s="231" t="s">
        <v>376</v>
      </c>
      <c r="AG38" s="231" t="s">
        <v>1799</v>
      </c>
      <c r="AH38" s="231" t="s">
        <v>1872</v>
      </c>
      <c r="AI38" s="231" t="s">
        <v>174</v>
      </c>
      <c r="AJ38" s="231" t="s">
        <v>174</v>
      </c>
      <c r="AK38" s="231" t="s">
        <v>174</v>
      </c>
      <c r="AL38" s="231" t="s">
        <v>1801</v>
      </c>
    </row>
    <row r="39" spans="1:38" ht="12.75" customHeight="1">
      <c r="A39" s="38"/>
      <c r="B39" s="408"/>
      <c r="C39" s="390"/>
      <c r="D39" s="58" t="s">
        <v>1843</v>
      </c>
      <c r="E39" s="58" t="s">
        <v>1846</v>
      </c>
      <c r="F39" s="23"/>
      <c r="G39" s="23"/>
      <c r="H39" s="23"/>
      <c r="I39" s="23"/>
      <c r="J39" s="23"/>
      <c r="K39" s="23"/>
      <c r="L39" s="23"/>
      <c r="M39" s="23"/>
      <c r="N39" s="23"/>
      <c r="O39" s="23"/>
      <c r="P39" s="23"/>
      <c r="Q39" s="23"/>
      <c r="R39" s="23"/>
      <c r="S39" s="23"/>
      <c r="T39" s="23"/>
      <c r="U39" s="23"/>
      <c r="V39" s="23"/>
      <c r="W39" s="23"/>
      <c r="X39" s="23"/>
      <c r="Y39" s="23"/>
      <c r="Z39" s="23"/>
      <c r="AA39" s="231" t="s">
        <v>1875</v>
      </c>
      <c r="AB39" s="231" t="s">
        <v>1866</v>
      </c>
      <c r="AC39" s="237">
        <f>IF($E$51&lt;&gt;"",$E$51,"")</f>
        <v>5168</v>
      </c>
      <c r="AD39" s="231" t="s">
        <v>1789</v>
      </c>
      <c r="AE39" s="231" t="s">
        <v>1857</v>
      </c>
      <c r="AF39" s="231" t="s">
        <v>376</v>
      </c>
      <c r="AG39" s="231" t="s">
        <v>1799</v>
      </c>
      <c r="AH39" s="231" t="s">
        <v>1872</v>
      </c>
      <c r="AI39" s="231" t="s">
        <v>174</v>
      </c>
      <c r="AJ39" s="231" t="s">
        <v>174</v>
      </c>
      <c r="AK39" s="231" t="s">
        <v>174</v>
      </c>
      <c r="AL39" s="231" t="s">
        <v>1801</v>
      </c>
    </row>
    <row r="40" spans="1:38" ht="25.5" customHeight="1">
      <c r="A40" s="71" t="s">
        <v>1876</v>
      </c>
      <c r="B40" s="445" t="s">
        <v>1877</v>
      </c>
      <c r="C40" s="410"/>
      <c r="D40" s="105"/>
      <c r="E40" s="105"/>
      <c r="F40" s="23"/>
      <c r="G40" s="23"/>
      <c r="H40" s="23"/>
      <c r="I40" s="23"/>
      <c r="J40" s="23"/>
      <c r="K40" s="23"/>
      <c r="L40" s="23"/>
      <c r="M40" s="23"/>
      <c r="N40" s="23"/>
      <c r="O40" s="23"/>
      <c r="P40" s="23"/>
      <c r="Q40" s="23"/>
      <c r="R40" s="23"/>
      <c r="S40" s="23"/>
      <c r="T40" s="23"/>
      <c r="U40" s="23"/>
      <c r="V40" s="23"/>
      <c r="W40" s="23"/>
      <c r="X40" s="23"/>
      <c r="Y40" s="23"/>
      <c r="Z40" s="23"/>
      <c r="AA40" s="231" t="s">
        <v>1878</v>
      </c>
      <c r="AB40" s="231" t="s">
        <v>1879</v>
      </c>
      <c r="AC40" s="237">
        <f>IF($E$52&lt;&gt;"",$E$52,"")</f>
        <v>11234</v>
      </c>
      <c r="AD40" s="231" t="s">
        <v>1789</v>
      </c>
      <c r="AE40" s="231" t="s">
        <v>1857</v>
      </c>
      <c r="AF40" s="231" t="s">
        <v>376</v>
      </c>
      <c r="AG40" s="231" t="s">
        <v>1799</v>
      </c>
      <c r="AH40" s="231" t="s">
        <v>1872</v>
      </c>
      <c r="AI40" s="231" t="s">
        <v>174</v>
      </c>
      <c r="AJ40" s="231" t="s">
        <v>174</v>
      </c>
      <c r="AK40" s="231" t="s">
        <v>174</v>
      </c>
      <c r="AL40" s="231" t="s">
        <v>1801</v>
      </c>
    </row>
    <row r="41" spans="1:38" ht="12.75" customHeight="1">
      <c r="A41" s="38"/>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1" t="s">
        <v>1880</v>
      </c>
      <c r="AB41" s="231" t="s">
        <v>1860</v>
      </c>
      <c r="AC41" s="237">
        <f>IF($E$53&lt;&gt;"",$E$53,"")</f>
        <v>2633</v>
      </c>
      <c r="AD41" s="231" t="s">
        <v>1789</v>
      </c>
      <c r="AE41" s="231" t="s">
        <v>1857</v>
      </c>
      <c r="AF41" s="231" t="s">
        <v>376</v>
      </c>
      <c r="AG41" s="231" t="s">
        <v>1799</v>
      </c>
      <c r="AH41" s="231" t="s">
        <v>1872</v>
      </c>
      <c r="AI41" s="231" t="s">
        <v>174</v>
      </c>
      <c r="AJ41" s="231" t="s">
        <v>174</v>
      </c>
      <c r="AK41" s="231" t="s">
        <v>174</v>
      </c>
      <c r="AL41" s="231" t="s">
        <v>1801</v>
      </c>
    </row>
    <row r="42" spans="1:38" ht="12.75" customHeight="1">
      <c r="A42" s="38"/>
      <c r="B42" s="408"/>
      <c r="C42" s="390"/>
      <c r="D42" s="58" t="s">
        <v>215</v>
      </c>
      <c r="E42" s="160"/>
      <c r="F42" s="23"/>
      <c r="G42" s="23"/>
      <c r="H42" s="23"/>
      <c r="I42" s="23"/>
      <c r="J42" s="23"/>
      <c r="K42" s="23"/>
      <c r="L42" s="23"/>
      <c r="M42" s="23"/>
      <c r="N42" s="23"/>
      <c r="O42" s="23"/>
      <c r="P42" s="23"/>
      <c r="Q42" s="23"/>
      <c r="R42" s="23"/>
      <c r="S42" s="23"/>
      <c r="T42" s="23"/>
      <c r="U42" s="23"/>
      <c r="V42" s="23"/>
      <c r="W42" s="23"/>
      <c r="X42" s="23"/>
      <c r="Y42" s="23"/>
      <c r="Z42" s="23"/>
      <c r="AA42" s="231" t="s">
        <v>1881</v>
      </c>
      <c r="AB42" s="231" t="s">
        <v>1862</v>
      </c>
      <c r="AC42" s="237">
        <f>IF($E$54&lt;&gt;"",$E$54,"")</f>
        <v>3889</v>
      </c>
      <c r="AD42" s="231" t="s">
        <v>1789</v>
      </c>
      <c r="AE42" s="231" t="s">
        <v>1857</v>
      </c>
      <c r="AF42" s="231" t="s">
        <v>376</v>
      </c>
      <c r="AG42" s="231" t="s">
        <v>1799</v>
      </c>
      <c r="AH42" s="231" t="s">
        <v>1872</v>
      </c>
      <c r="AI42" s="231" t="s">
        <v>174</v>
      </c>
      <c r="AJ42" s="231" t="s">
        <v>174</v>
      </c>
      <c r="AK42" s="231" t="s">
        <v>174</v>
      </c>
      <c r="AL42" s="231" t="s">
        <v>1801</v>
      </c>
    </row>
    <row r="43" spans="1:38" ht="27.75" customHeight="1">
      <c r="A43" s="71" t="s">
        <v>1882</v>
      </c>
      <c r="B43" s="445" t="s">
        <v>1848</v>
      </c>
      <c r="C43" s="410"/>
      <c r="D43" s="97" t="s">
        <v>1387</v>
      </c>
      <c r="E43" s="160"/>
      <c r="F43" s="23"/>
      <c r="G43" s="23"/>
      <c r="H43" s="23"/>
      <c r="I43" s="23"/>
      <c r="J43" s="23"/>
      <c r="K43" s="23"/>
      <c r="L43" s="23"/>
      <c r="M43" s="23"/>
      <c r="N43" s="23"/>
      <c r="O43" s="23"/>
      <c r="P43" s="23"/>
      <c r="Q43" s="23"/>
      <c r="R43" s="23"/>
      <c r="S43" s="23"/>
      <c r="T43" s="23"/>
      <c r="U43" s="23"/>
      <c r="V43" s="23"/>
      <c r="W43" s="23"/>
      <c r="X43" s="23"/>
      <c r="Y43" s="23"/>
      <c r="Z43" s="23"/>
      <c r="AA43" s="231" t="s">
        <v>1883</v>
      </c>
      <c r="AB43" s="231" t="s">
        <v>1884</v>
      </c>
      <c r="AC43" s="237" t="str">
        <f>IF($C$58&lt;&gt;"",$C$58,"")</f>
        <v/>
      </c>
      <c r="AD43" s="231" t="s">
        <v>1789</v>
      </c>
      <c r="AE43" s="231" t="s">
        <v>1885</v>
      </c>
      <c r="AF43" s="231" t="s">
        <v>376</v>
      </c>
      <c r="AG43" s="231" t="s">
        <v>1799</v>
      </c>
      <c r="AH43" s="231" t="s">
        <v>174</v>
      </c>
      <c r="AI43" s="231" t="s">
        <v>174</v>
      </c>
      <c r="AJ43" s="231" t="s">
        <v>174</v>
      </c>
      <c r="AK43" s="231" t="s">
        <v>174</v>
      </c>
      <c r="AL43" s="231" t="s">
        <v>1801</v>
      </c>
    </row>
    <row r="44" spans="1:38" ht="28.5" customHeight="1">
      <c r="A44" s="71" t="s">
        <v>1886</v>
      </c>
      <c r="B44" s="380" t="s">
        <v>1887</v>
      </c>
      <c r="C44" s="390"/>
      <c r="D44" s="97" t="s">
        <v>2705</v>
      </c>
      <c r="E44" s="160"/>
      <c r="F44" s="23"/>
      <c r="G44" s="23"/>
      <c r="H44" s="23"/>
      <c r="I44" s="23"/>
      <c r="J44" s="23"/>
      <c r="K44" s="23"/>
      <c r="L44" s="23"/>
      <c r="M44" s="23"/>
      <c r="N44" s="23"/>
      <c r="O44" s="23"/>
      <c r="P44" s="23"/>
      <c r="Q44" s="23"/>
      <c r="R44" s="23"/>
      <c r="S44" s="23"/>
      <c r="T44" s="23"/>
      <c r="U44" s="23"/>
      <c r="V44" s="23"/>
      <c r="W44" s="23"/>
      <c r="X44" s="23"/>
      <c r="Y44" s="23"/>
      <c r="Z44" s="23"/>
      <c r="AA44" s="231" t="s">
        <v>1888</v>
      </c>
      <c r="AB44" s="231" t="s">
        <v>1889</v>
      </c>
      <c r="AC44" s="237">
        <f>IF($C$60&lt;&gt;"",$C$60,"")</f>
        <v>362</v>
      </c>
      <c r="AD44" s="231" t="s">
        <v>1789</v>
      </c>
      <c r="AE44" s="231" t="s">
        <v>1885</v>
      </c>
      <c r="AF44" s="231" t="s">
        <v>376</v>
      </c>
      <c r="AG44" s="231" t="s">
        <v>1799</v>
      </c>
      <c r="AH44" s="231" t="s">
        <v>174</v>
      </c>
      <c r="AI44" s="231" t="s">
        <v>174</v>
      </c>
      <c r="AJ44" s="231" t="s">
        <v>174</v>
      </c>
      <c r="AK44" s="231" t="s">
        <v>174</v>
      </c>
      <c r="AL44" s="231" t="s">
        <v>1801</v>
      </c>
    </row>
    <row r="45" spans="1:38" ht="28.5" customHeight="1">
      <c r="A45" s="71"/>
      <c r="B45" s="380" t="s">
        <v>1890</v>
      </c>
      <c r="C45" s="390"/>
      <c r="D45" s="273"/>
      <c r="E45" s="160"/>
      <c r="F45" s="23"/>
      <c r="G45" s="23"/>
      <c r="H45" s="23"/>
      <c r="I45" s="23"/>
      <c r="J45" s="23"/>
      <c r="K45" s="23"/>
      <c r="L45" s="23"/>
      <c r="M45" s="23"/>
      <c r="N45" s="23"/>
      <c r="O45" s="23"/>
      <c r="P45" s="23"/>
      <c r="Q45" s="23"/>
      <c r="R45" s="23"/>
      <c r="S45" s="23"/>
      <c r="T45" s="23"/>
      <c r="U45" s="23"/>
      <c r="V45" s="23"/>
      <c r="W45" s="23"/>
      <c r="X45" s="23"/>
      <c r="Y45" s="23"/>
      <c r="Z45" s="23"/>
      <c r="AA45" s="231" t="s">
        <v>1891</v>
      </c>
      <c r="AB45" s="231" t="s">
        <v>1892</v>
      </c>
      <c r="AC45" s="237">
        <f>IF($C$61&lt;&gt;"",$C$61,"")</f>
        <v>362</v>
      </c>
      <c r="AD45" s="231" t="s">
        <v>1789</v>
      </c>
      <c r="AE45" s="231" t="s">
        <v>1885</v>
      </c>
      <c r="AF45" s="231" t="s">
        <v>376</v>
      </c>
      <c r="AG45" s="231" t="s">
        <v>1799</v>
      </c>
      <c r="AH45" s="231" t="s">
        <v>174</v>
      </c>
      <c r="AI45" s="231" t="s">
        <v>174</v>
      </c>
      <c r="AJ45" s="231" t="s">
        <v>174</v>
      </c>
      <c r="AK45" s="231" t="s">
        <v>174</v>
      </c>
      <c r="AL45" s="231" t="s">
        <v>1801</v>
      </c>
    </row>
    <row r="46" spans="1:38" ht="12.75" customHeight="1">
      <c r="A46" s="38"/>
      <c r="B46" s="446"/>
      <c r="C46" s="390"/>
      <c r="D46" s="390"/>
      <c r="E46" s="390"/>
      <c r="F46" s="23"/>
      <c r="G46" s="23"/>
      <c r="H46" s="23"/>
      <c r="I46" s="23"/>
      <c r="J46" s="23"/>
      <c r="K46" s="23"/>
      <c r="L46" s="23"/>
      <c r="M46" s="23"/>
      <c r="N46" s="23"/>
      <c r="O46" s="23"/>
      <c r="P46" s="23"/>
      <c r="Q46" s="23"/>
      <c r="R46" s="23"/>
      <c r="S46" s="23"/>
      <c r="T46" s="23"/>
      <c r="U46" s="23"/>
      <c r="V46" s="23"/>
      <c r="W46" s="23"/>
      <c r="X46" s="23"/>
      <c r="Y46" s="23"/>
      <c r="Z46" s="23"/>
      <c r="AA46" s="231" t="s">
        <v>1893</v>
      </c>
      <c r="AB46" s="231" t="s">
        <v>1894</v>
      </c>
      <c r="AC46" s="237">
        <f>IF($C$62&lt;&gt;"",$C$62,"")</f>
        <v>891</v>
      </c>
      <c r="AD46" s="231" t="s">
        <v>1789</v>
      </c>
      <c r="AE46" s="231" t="s">
        <v>1885</v>
      </c>
      <c r="AF46" s="231" t="s">
        <v>376</v>
      </c>
      <c r="AG46" s="231" t="s">
        <v>1799</v>
      </c>
      <c r="AH46" s="231" t="s">
        <v>174</v>
      </c>
      <c r="AI46" s="231" t="s">
        <v>174</v>
      </c>
      <c r="AJ46" s="231" t="s">
        <v>174</v>
      </c>
      <c r="AK46" s="231" t="s">
        <v>174</v>
      </c>
      <c r="AL46" s="231" t="s">
        <v>1801</v>
      </c>
    </row>
    <row r="47" spans="1:38" ht="19.5" customHeight="1">
      <c r="A47" s="71" t="s">
        <v>1895</v>
      </c>
      <c r="B47" s="372" t="s">
        <v>1896</v>
      </c>
      <c r="C47" s="392"/>
      <c r="D47" s="392"/>
      <c r="E47" s="392"/>
      <c r="F47" s="23"/>
      <c r="G47" s="23"/>
      <c r="H47" s="23"/>
      <c r="I47" s="23"/>
      <c r="J47" s="23"/>
      <c r="K47" s="23"/>
      <c r="L47" s="23"/>
      <c r="M47" s="23"/>
      <c r="N47" s="23"/>
      <c r="O47" s="23"/>
      <c r="P47" s="23"/>
      <c r="Q47" s="23"/>
      <c r="R47" s="23"/>
      <c r="S47" s="23"/>
      <c r="T47" s="23"/>
      <c r="U47" s="23"/>
      <c r="V47" s="23"/>
      <c r="W47" s="23"/>
      <c r="X47" s="23"/>
      <c r="Y47" s="23"/>
      <c r="Z47" s="23"/>
      <c r="AA47" s="231" t="s">
        <v>1897</v>
      </c>
      <c r="AB47" s="231" t="s">
        <v>1898</v>
      </c>
      <c r="AC47" s="237">
        <f>IF($C$63&lt;&gt;"",$C$63,"")</f>
        <v>891</v>
      </c>
      <c r="AD47" s="231" t="s">
        <v>1789</v>
      </c>
      <c r="AE47" s="231" t="s">
        <v>1885</v>
      </c>
      <c r="AF47" s="231" t="s">
        <v>376</v>
      </c>
      <c r="AG47" s="231" t="s">
        <v>1799</v>
      </c>
      <c r="AH47" s="231" t="s">
        <v>174</v>
      </c>
      <c r="AI47" s="231" t="s">
        <v>174</v>
      </c>
      <c r="AJ47" s="231" t="s">
        <v>174</v>
      </c>
      <c r="AK47" s="231" t="s">
        <v>174</v>
      </c>
      <c r="AL47" s="231" t="s">
        <v>1801</v>
      </c>
    </row>
    <row r="48" spans="1:38" ht="30.95" customHeight="1">
      <c r="A48" s="71"/>
      <c r="B48" s="274"/>
      <c r="C48" s="82" t="s">
        <v>1858</v>
      </c>
      <c r="D48" s="82" t="s">
        <v>1899</v>
      </c>
      <c r="E48" s="82" t="s">
        <v>1900</v>
      </c>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71"/>
      <c r="B49" s="89" t="s">
        <v>1856</v>
      </c>
      <c r="C49" s="117">
        <v>1430</v>
      </c>
      <c r="D49" s="117">
        <v>1430</v>
      </c>
      <c r="E49" s="117">
        <v>1430</v>
      </c>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71"/>
      <c r="B50" s="89" t="s">
        <v>1874</v>
      </c>
      <c r="C50" s="81" t="s">
        <v>1746</v>
      </c>
      <c r="D50" s="81" t="s">
        <v>1746</v>
      </c>
      <c r="E50" s="117">
        <v>6066</v>
      </c>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71"/>
      <c r="B51" s="89" t="s">
        <v>1866</v>
      </c>
      <c r="C51" s="81" t="s">
        <v>1746</v>
      </c>
      <c r="D51" s="117">
        <v>5168</v>
      </c>
      <c r="E51" s="117">
        <v>5168</v>
      </c>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71"/>
      <c r="B52" s="183" t="s">
        <v>1879</v>
      </c>
      <c r="C52" s="81" t="s">
        <v>1746</v>
      </c>
      <c r="D52" s="81" t="s">
        <v>1746</v>
      </c>
      <c r="E52" s="117">
        <f>E50+E51</f>
        <v>11234</v>
      </c>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71"/>
      <c r="B53" s="89" t="s">
        <v>1860</v>
      </c>
      <c r="C53" s="117">
        <v>1439</v>
      </c>
      <c r="D53" s="117">
        <v>2633</v>
      </c>
      <c r="E53" s="117">
        <v>2633</v>
      </c>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71"/>
      <c r="B54" s="89" t="s">
        <v>1862</v>
      </c>
      <c r="C54" s="117">
        <v>3889</v>
      </c>
      <c r="D54" s="117">
        <v>3889</v>
      </c>
      <c r="E54" s="117">
        <v>3889</v>
      </c>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379" t="s">
        <v>1901</v>
      </c>
      <c r="C55" s="390"/>
      <c r="D55" s="390"/>
      <c r="E55" s="390"/>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71" t="s">
        <v>1902</v>
      </c>
      <c r="B57" s="372" t="s">
        <v>1903</v>
      </c>
      <c r="C57" s="392"/>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71"/>
      <c r="B58" s="171" t="s">
        <v>1884</v>
      </c>
      <c r="C58" s="120"/>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71"/>
      <c r="B59" s="171" t="s">
        <v>1904</v>
      </c>
      <c r="C59" s="81" t="s">
        <v>1746</v>
      </c>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71"/>
      <c r="B60" s="171" t="s">
        <v>1889</v>
      </c>
      <c r="C60" s="120">
        <v>362</v>
      </c>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71"/>
      <c r="B61" s="171" t="s">
        <v>1892</v>
      </c>
      <c r="C61" s="120">
        <v>362</v>
      </c>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71"/>
      <c r="B62" s="171" t="s">
        <v>1894</v>
      </c>
      <c r="C62" s="120">
        <v>891</v>
      </c>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71"/>
      <c r="B63" s="171" t="s">
        <v>1898</v>
      </c>
      <c r="C63" s="120">
        <v>891</v>
      </c>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3" priority="1"/>
    <cfRule type="duplicateValues" dxfId="2" priority="2"/>
  </conditionalFormatting>
  <hyperlinks>
    <hyperlink ref="B4" r:id="rId1" xr:uid="{1AC84ADC-0841-4CCF-B4A0-43B55B88AD79}"/>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Normal="100" workbookViewId="0">
      <selection activeCell="A3" sqref="A3"/>
    </sheetView>
  </sheetViews>
  <sheetFormatPr defaultColWidth="12.5" defaultRowHeight="15" customHeight="1"/>
  <cols>
    <col min="1" max="1" width="4.875" style="153" customWidth="1"/>
    <col min="2" max="2" width="2.5" style="153" customWidth="1"/>
    <col min="3" max="3" width="41" style="153" customWidth="1"/>
    <col min="4" max="4" width="17.875" style="153" customWidth="1"/>
    <col min="5" max="5" width="22.875" style="153" bestFit="1" customWidth="1"/>
    <col min="6" max="6" width="17.5" style="153" customWidth="1"/>
    <col min="7" max="7" width="9.125" style="153" customWidth="1"/>
    <col min="8" max="26" width="8.5" style="153" customWidth="1"/>
    <col min="27" max="28" width="12.5" style="153"/>
    <col min="29" max="29" width="12.5" style="153" customWidth="1"/>
    <col min="30" max="16384" width="12.5" style="153"/>
  </cols>
  <sheetData>
    <row r="1" spans="1:38" ht="12.75" customHeight="1">
      <c r="A1" s="373" t="s">
        <v>1905</v>
      </c>
      <c r="B1" s="374"/>
      <c r="C1" s="374"/>
      <c r="D1" s="374"/>
      <c r="E1" s="374"/>
      <c r="F1" s="374"/>
      <c r="G1" s="23"/>
      <c r="H1" s="23"/>
      <c r="I1" s="23"/>
      <c r="J1" s="23"/>
      <c r="K1" s="23"/>
      <c r="L1" s="23"/>
      <c r="M1" s="23"/>
      <c r="N1" s="23"/>
      <c r="O1" s="23"/>
      <c r="P1" s="23"/>
      <c r="Q1" s="23"/>
      <c r="R1" s="23"/>
      <c r="S1" s="23"/>
      <c r="T1" s="23"/>
      <c r="U1" s="23"/>
      <c r="V1" s="23"/>
      <c r="W1" s="23"/>
      <c r="X1" s="23"/>
      <c r="Y1" s="23"/>
      <c r="Z1" s="23"/>
      <c r="AA1" s="24" t="s">
        <v>158</v>
      </c>
      <c r="AB1" s="24" t="s">
        <v>159</v>
      </c>
      <c r="AC1" s="24" t="s">
        <v>160</v>
      </c>
      <c r="AD1" s="24" t="s">
        <v>161</v>
      </c>
      <c r="AE1" s="24" t="s">
        <v>162</v>
      </c>
      <c r="AF1" s="24" t="s">
        <v>163</v>
      </c>
      <c r="AG1" s="24" t="s">
        <v>164</v>
      </c>
      <c r="AH1" s="24" t="s">
        <v>165</v>
      </c>
      <c r="AI1" s="24" t="s">
        <v>166</v>
      </c>
      <c r="AJ1" s="24" t="s">
        <v>167</v>
      </c>
      <c r="AK1" s="24" t="s">
        <v>168</v>
      </c>
      <c r="AL1" s="24" t="s">
        <v>169</v>
      </c>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24" t="s">
        <v>1906</v>
      </c>
      <c r="AB2" s="24" t="s">
        <v>275</v>
      </c>
      <c r="AC2" s="13" t="str">
        <f>IF($E$37&lt;&gt;"",$E$36,IF($F$37&lt;&gt;"",$F$36,""))</f>
        <v>2025-2026 Estimated</v>
      </c>
      <c r="AD2" s="24" t="s">
        <v>1907</v>
      </c>
      <c r="AE2" s="24" t="s">
        <v>1908</v>
      </c>
      <c r="AF2" s="24" t="s">
        <v>174</v>
      </c>
      <c r="AG2" s="24" t="s">
        <v>174</v>
      </c>
      <c r="AH2" s="24" t="s">
        <v>174</v>
      </c>
      <c r="AI2" s="24" t="s">
        <v>174</v>
      </c>
      <c r="AJ2" s="24" t="s">
        <v>174</v>
      </c>
      <c r="AK2" s="24" t="s">
        <v>174</v>
      </c>
      <c r="AL2" s="24" t="s">
        <v>175</v>
      </c>
    </row>
    <row r="3" spans="1:38" ht="12.75" customHeight="1">
      <c r="A3" s="38"/>
      <c r="B3" s="447" t="s">
        <v>1909</v>
      </c>
      <c r="C3" s="447"/>
      <c r="D3" s="447"/>
      <c r="E3" s="447"/>
      <c r="F3" s="447"/>
      <c r="G3" s="23"/>
      <c r="H3" s="23"/>
      <c r="I3" s="23"/>
      <c r="J3" s="23"/>
      <c r="K3" s="23"/>
      <c r="L3" s="23"/>
      <c r="M3" s="23"/>
      <c r="N3" s="23"/>
      <c r="O3" s="23"/>
      <c r="P3" s="23"/>
      <c r="Q3" s="23"/>
      <c r="R3" s="23"/>
      <c r="S3" s="23"/>
      <c r="T3" s="23"/>
      <c r="U3" s="23"/>
      <c r="V3" s="23"/>
      <c r="W3" s="23"/>
      <c r="X3" s="23"/>
      <c r="Y3" s="23"/>
      <c r="Z3" s="23"/>
      <c r="AA3" s="24" t="s">
        <v>1910</v>
      </c>
      <c r="AB3" s="24" t="s">
        <v>1911</v>
      </c>
      <c r="AC3" s="13" t="str">
        <f>IF($A$40&lt;&gt;"",$A$40,"")</f>
        <v>X</v>
      </c>
      <c r="AD3" s="24" t="s">
        <v>1907</v>
      </c>
      <c r="AE3" s="24" t="s">
        <v>1912</v>
      </c>
      <c r="AF3" s="24" t="s">
        <v>174</v>
      </c>
      <c r="AG3" s="24" t="s">
        <v>174</v>
      </c>
      <c r="AH3" s="24" t="s">
        <v>174</v>
      </c>
      <c r="AI3" s="24" t="s">
        <v>174</v>
      </c>
      <c r="AJ3" s="24" t="s">
        <v>174</v>
      </c>
      <c r="AK3" s="24" t="s">
        <v>174</v>
      </c>
      <c r="AL3" s="24" t="s">
        <v>283</v>
      </c>
    </row>
    <row r="4" spans="1:38" ht="12.75">
      <c r="A4" s="71"/>
      <c r="B4" s="399"/>
      <c r="C4" s="390"/>
      <c r="D4" s="390"/>
      <c r="E4" s="390"/>
      <c r="F4" s="390"/>
      <c r="G4" s="23"/>
      <c r="H4" s="23"/>
      <c r="I4" s="23"/>
      <c r="J4" s="23"/>
      <c r="K4" s="23"/>
      <c r="L4" s="23"/>
      <c r="M4" s="23"/>
      <c r="N4" s="23"/>
      <c r="O4" s="23"/>
      <c r="P4" s="23"/>
      <c r="Q4" s="23"/>
      <c r="R4" s="23"/>
      <c r="S4" s="23"/>
      <c r="T4" s="23"/>
      <c r="U4" s="23"/>
      <c r="V4" s="23"/>
      <c r="W4" s="23"/>
      <c r="X4" s="23"/>
      <c r="Y4" s="23"/>
      <c r="Z4" s="23"/>
      <c r="AA4" s="24" t="s">
        <v>1913</v>
      </c>
      <c r="AB4" s="24" t="s">
        <v>1914</v>
      </c>
      <c r="AC4" s="13" t="str">
        <f>IF($A$41&lt;&gt;"",$A$41,"")</f>
        <v/>
      </c>
      <c r="AD4" s="24" t="s">
        <v>1907</v>
      </c>
      <c r="AE4" s="24" t="s">
        <v>1912</v>
      </c>
      <c r="AF4" s="24" t="s">
        <v>174</v>
      </c>
      <c r="AG4" s="24" t="s">
        <v>174</v>
      </c>
      <c r="AH4" s="24" t="s">
        <v>174</v>
      </c>
      <c r="AI4" s="24" t="s">
        <v>174</v>
      </c>
      <c r="AJ4" s="24" t="s">
        <v>174</v>
      </c>
      <c r="AK4" s="24" t="s">
        <v>174</v>
      </c>
      <c r="AL4" s="24" t="s">
        <v>283</v>
      </c>
    </row>
    <row r="5" spans="1:38" ht="20.25" customHeight="1">
      <c r="A5" s="71"/>
      <c r="B5" s="399" t="s">
        <v>1915</v>
      </c>
      <c r="C5" s="399"/>
      <c r="D5" s="399"/>
      <c r="E5" s="399"/>
      <c r="F5" s="399"/>
      <c r="G5" s="23"/>
      <c r="H5" s="23"/>
      <c r="I5" s="23"/>
      <c r="J5" s="23"/>
      <c r="K5" s="23"/>
      <c r="L5" s="23"/>
      <c r="M5" s="23"/>
      <c r="N5" s="23"/>
      <c r="O5" s="23"/>
      <c r="P5" s="23"/>
      <c r="Q5" s="23"/>
      <c r="R5" s="23"/>
      <c r="S5" s="23"/>
      <c r="T5" s="23"/>
      <c r="U5" s="23"/>
      <c r="V5" s="23"/>
      <c r="W5" s="23"/>
      <c r="X5" s="23"/>
      <c r="Y5" s="23"/>
      <c r="Z5" s="23"/>
      <c r="AA5" s="24" t="s">
        <v>1916</v>
      </c>
      <c r="AB5" s="24" t="s">
        <v>1917</v>
      </c>
      <c r="AC5" s="13" t="str">
        <f>IF($A$42&lt;&gt;"",$A$42,"")</f>
        <v/>
      </c>
      <c r="AD5" s="24" t="s">
        <v>1907</v>
      </c>
      <c r="AE5" s="24" t="s">
        <v>1912</v>
      </c>
      <c r="AF5" s="24" t="s">
        <v>174</v>
      </c>
      <c r="AG5" s="24" t="s">
        <v>174</v>
      </c>
      <c r="AH5" s="24" t="s">
        <v>174</v>
      </c>
      <c r="AI5" s="24" t="s">
        <v>174</v>
      </c>
      <c r="AJ5" s="24" t="s">
        <v>174</v>
      </c>
      <c r="AK5" s="24" t="s">
        <v>174</v>
      </c>
      <c r="AL5" s="24" t="s">
        <v>283</v>
      </c>
    </row>
    <row r="6" spans="1:38" ht="32.25" customHeight="1">
      <c r="A6" s="71"/>
      <c r="B6" s="399" t="s">
        <v>1918</v>
      </c>
      <c r="C6" s="399"/>
      <c r="D6" s="399"/>
      <c r="E6" s="399"/>
      <c r="F6" s="399"/>
      <c r="G6" s="23"/>
      <c r="H6" s="23"/>
      <c r="I6" s="23"/>
      <c r="J6" s="23"/>
      <c r="K6" s="23"/>
      <c r="L6" s="23"/>
      <c r="M6" s="23"/>
      <c r="N6" s="23"/>
      <c r="O6" s="23"/>
      <c r="P6" s="23"/>
      <c r="Q6" s="23"/>
      <c r="R6" s="23"/>
      <c r="S6" s="23"/>
      <c r="T6" s="23"/>
      <c r="U6" s="23"/>
      <c r="V6" s="23"/>
      <c r="W6" s="23"/>
      <c r="X6" s="23"/>
      <c r="Y6" s="23"/>
      <c r="Z6" s="23"/>
      <c r="AA6" s="24" t="s">
        <v>1919</v>
      </c>
      <c r="AB6" s="24" t="s">
        <v>1920</v>
      </c>
      <c r="AC6" s="13">
        <f>IF($E$46&lt;&gt;"",$E$46,"")</f>
        <v>115977604</v>
      </c>
      <c r="AD6" s="24" t="s">
        <v>1907</v>
      </c>
      <c r="AE6" s="24" t="s">
        <v>1921</v>
      </c>
      <c r="AF6" s="24" t="s">
        <v>333</v>
      </c>
      <c r="AG6" s="24" t="s">
        <v>1799</v>
      </c>
      <c r="AH6" s="24" t="s">
        <v>334</v>
      </c>
      <c r="AI6" s="24" t="s">
        <v>174</v>
      </c>
      <c r="AJ6" s="24" t="s">
        <v>174</v>
      </c>
      <c r="AK6" s="24" t="s">
        <v>174</v>
      </c>
      <c r="AL6" s="24" t="s">
        <v>1801</v>
      </c>
    </row>
    <row r="7" spans="1:38" ht="44.25" customHeight="1">
      <c r="A7" s="71"/>
      <c r="B7" s="399" t="s">
        <v>1922</v>
      </c>
      <c r="C7" s="399"/>
      <c r="D7" s="399"/>
      <c r="E7" s="399"/>
      <c r="F7" s="399"/>
      <c r="G7" s="23"/>
      <c r="H7" s="23"/>
      <c r="I7" s="23"/>
      <c r="J7" s="23"/>
      <c r="K7" s="23"/>
      <c r="L7" s="23"/>
      <c r="M7" s="23"/>
      <c r="N7" s="23"/>
      <c r="O7" s="23"/>
      <c r="P7" s="23"/>
      <c r="Q7" s="23"/>
      <c r="R7" s="23"/>
      <c r="S7" s="23"/>
      <c r="T7" s="23"/>
      <c r="U7" s="23"/>
      <c r="V7" s="23"/>
      <c r="W7" s="23"/>
      <c r="X7" s="23"/>
      <c r="Y7" s="23"/>
      <c r="Z7" s="23"/>
      <c r="AA7" s="24" t="s">
        <v>1923</v>
      </c>
      <c r="AB7" s="24" t="s">
        <v>1924</v>
      </c>
      <c r="AC7" s="13">
        <f>IF($E$47&lt;&gt;"",$E$47,"")</f>
        <v>37734388</v>
      </c>
      <c r="AD7" s="24" t="s">
        <v>1907</v>
      </c>
      <c r="AE7" s="24" t="s">
        <v>1921</v>
      </c>
      <c r="AF7" s="24" t="s">
        <v>333</v>
      </c>
      <c r="AG7" s="24" t="s">
        <v>1799</v>
      </c>
      <c r="AH7" s="24" t="s">
        <v>334</v>
      </c>
      <c r="AI7" s="24" t="s">
        <v>174</v>
      </c>
      <c r="AJ7" s="24" t="s">
        <v>174</v>
      </c>
      <c r="AK7" s="24" t="s">
        <v>174</v>
      </c>
      <c r="AL7" s="24" t="s">
        <v>1801</v>
      </c>
    </row>
    <row r="8" spans="1:38" ht="30.75" customHeight="1">
      <c r="A8" s="71"/>
      <c r="B8" s="399" t="s">
        <v>1925</v>
      </c>
      <c r="C8" s="399"/>
      <c r="D8" s="399"/>
      <c r="E8" s="399"/>
      <c r="F8" s="399"/>
      <c r="G8" s="23"/>
      <c r="H8" s="23"/>
      <c r="I8" s="23"/>
      <c r="J8" s="23"/>
      <c r="K8" s="23"/>
      <c r="L8" s="23"/>
      <c r="M8" s="23"/>
      <c r="N8" s="23"/>
      <c r="O8" s="23"/>
      <c r="P8" s="23"/>
      <c r="Q8" s="23"/>
      <c r="R8" s="23"/>
      <c r="S8" s="23"/>
      <c r="T8" s="23"/>
      <c r="U8" s="23"/>
      <c r="V8" s="23"/>
      <c r="W8" s="23"/>
      <c r="X8" s="23"/>
      <c r="Y8" s="23"/>
      <c r="Z8" s="23"/>
      <c r="AA8" s="24" t="s">
        <v>1926</v>
      </c>
      <c r="AB8" s="24" t="s">
        <v>1927</v>
      </c>
      <c r="AC8" s="13">
        <f>IF($E$48&lt;&gt;"",$E$48,"")</f>
        <v>64348513</v>
      </c>
      <c r="AD8" s="24" t="s">
        <v>1907</v>
      </c>
      <c r="AE8" s="24" t="s">
        <v>1921</v>
      </c>
      <c r="AF8" s="24" t="s">
        <v>333</v>
      </c>
      <c r="AG8" s="24" t="s">
        <v>1799</v>
      </c>
      <c r="AH8" s="24" t="s">
        <v>334</v>
      </c>
      <c r="AI8" s="24" t="s">
        <v>174</v>
      </c>
      <c r="AJ8" s="24" t="s">
        <v>174</v>
      </c>
      <c r="AK8" s="24" t="s">
        <v>174</v>
      </c>
      <c r="AL8" s="24" t="s">
        <v>1801</v>
      </c>
    </row>
    <row r="9" spans="1:38" ht="28.5" customHeight="1">
      <c r="A9" s="71"/>
      <c r="B9" s="399" t="s">
        <v>1928</v>
      </c>
      <c r="C9" s="399"/>
      <c r="D9" s="399"/>
      <c r="E9" s="399"/>
      <c r="F9" s="399"/>
      <c r="G9" s="23"/>
      <c r="H9" s="23"/>
      <c r="I9" s="23"/>
      <c r="J9" s="23"/>
      <c r="K9" s="23"/>
      <c r="L9" s="23"/>
      <c r="M9" s="23"/>
      <c r="N9" s="23"/>
      <c r="O9" s="23"/>
      <c r="P9" s="23"/>
      <c r="Q9" s="23"/>
      <c r="R9" s="23"/>
      <c r="S9" s="23"/>
      <c r="T9" s="23"/>
      <c r="U9" s="23"/>
      <c r="V9" s="23"/>
      <c r="W9" s="23"/>
      <c r="X9" s="23"/>
      <c r="Y9" s="23"/>
      <c r="Z9" s="23"/>
      <c r="AA9" s="24" t="s">
        <v>1929</v>
      </c>
      <c r="AB9" s="24" t="s">
        <v>1930</v>
      </c>
      <c r="AC9" s="13">
        <f>IF($E$49&lt;&gt;"",$E$49,"")</f>
        <v>8993771</v>
      </c>
      <c r="AD9" s="24" t="s">
        <v>1907</v>
      </c>
      <c r="AE9" s="24" t="s">
        <v>1921</v>
      </c>
      <c r="AF9" s="24" t="s">
        <v>333</v>
      </c>
      <c r="AG9" s="24" t="s">
        <v>1799</v>
      </c>
      <c r="AH9" s="24" t="s">
        <v>334</v>
      </c>
      <c r="AI9" s="24" t="s">
        <v>174</v>
      </c>
      <c r="AJ9" s="24" t="s">
        <v>174</v>
      </c>
      <c r="AK9" s="24" t="s">
        <v>174</v>
      </c>
      <c r="AL9" s="24" t="s">
        <v>1801</v>
      </c>
    </row>
    <row r="10" spans="1:38" ht="44.25" customHeight="1">
      <c r="A10" s="71"/>
      <c r="B10" s="399" t="s">
        <v>1931</v>
      </c>
      <c r="C10" s="399"/>
      <c r="D10" s="399"/>
      <c r="E10" s="399"/>
      <c r="F10" s="399"/>
      <c r="G10" s="23"/>
      <c r="H10" s="23"/>
      <c r="I10" s="23"/>
      <c r="J10" s="23"/>
      <c r="K10" s="23"/>
      <c r="L10" s="23"/>
      <c r="M10" s="23"/>
      <c r="N10" s="23"/>
      <c r="O10" s="23"/>
      <c r="P10" s="23"/>
      <c r="Q10" s="23"/>
      <c r="R10" s="23"/>
      <c r="S10" s="23"/>
      <c r="T10" s="23"/>
      <c r="U10" s="23"/>
      <c r="V10" s="23"/>
      <c r="W10" s="23"/>
      <c r="X10" s="23"/>
      <c r="Y10" s="23"/>
      <c r="Z10" s="23"/>
      <c r="AA10" s="24" t="s">
        <v>1932</v>
      </c>
      <c r="AB10" s="24" t="s">
        <v>1933</v>
      </c>
      <c r="AC10" s="13">
        <f>IF($E$50&lt;&gt;"",$E$50,"")</f>
        <v>227054276</v>
      </c>
      <c r="AD10" s="24" t="s">
        <v>1907</v>
      </c>
      <c r="AE10" s="24" t="s">
        <v>1921</v>
      </c>
      <c r="AF10" s="24" t="s">
        <v>333</v>
      </c>
      <c r="AG10" s="24" t="s">
        <v>1799</v>
      </c>
      <c r="AH10" s="24" t="s">
        <v>334</v>
      </c>
      <c r="AI10" s="24" t="s">
        <v>174</v>
      </c>
      <c r="AJ10" s="24" t="s">
        <v>174</v>
      </c>
      <c r="AK10" s="24" t="s">
        <v>174</v>
      </c>
      <c r="AL10" s="24" t="s">
        <v>1801</v>
      </c>
    </row>
    <row r="11" spans="1:38" ht="31.5" customHeight="1">
      <c r="A11" s="71"/>
      <c r="B11" s="399" t="s">
        <v>1934</v>
      </c>
      <c r="C11" s="399"/>
      <c r="D11" s="399"/>
      <c r="E11" s="399"/>
      <c r="F11" s="399"/>
      <c r="G11" s="23"/>
      <c r="H11" s="23"/>
      <c r="I11" s="23"/>
      <c r="J11" s="23"/>
      <c r="K11" s="23"/>
      <c r="L11" s="23"/>
      <c r="M11" s="23"/>
      <c r="N11" s="23"/>
      <c r="O11" s="23"/>
      <c r="P11" s="23"/>
      <c r="Q11" s="23"/>
      <c r="R11" s="23"/>
      <c r="S11" s="23"/>
      <c r="T11" s="23"/>
      <c r="U11" s="23"/>
      <c r="V11" s="23"/>
      <c r="W11" s="23"/>
      <c r="X11" s="23"/>
      <c r="Y11" s="23"/>
      <c r="Z11" s="23"/>
      <c r="AA11" s="24" t="s">
        <v>1935</v>
      </c>
      <c r="AB11" s="24" t="s">
        <v>1936</v>
      </c>
      <c r="AC11" s="13">
        <f>IF($E$52&lt;&gt;"",$E$52,"")</f>
        <v>65909210</v>
      </c>
      <c r="AD11" s="24" t="s">
        <v>1907</v>
      </c>
      <c r="AE11" s="24" t="s">
        <v>1921</v>
      </c>
      <c r="AF11" s="24" t="s">
        <v>333</v>
      </c>
      <c r="AG11" s="24" t="s">
        <v>1799</v>
      </c>
      <c r="AH11" s="24" t="s">
        <v>334</v>
      </c>
      <c r="AI11" s="24" t="s">
        <v>174</v>
      </c>
      <c r="AJ11" s="24" t="s">
        <v>174</v>
      </c>
      <c r="AK11" s="24" t="s">
        <v>174</v>
      </c>
      <c r="AL11" s="24" t="s">
        <v>1801</v>
      </c>
    </row>
    <row r="12" spans="1:38" ht="31.5" customHeight="1">
      <c r="A12" s="71"/>
      <c r="B12" s="399" t="s">
        <v>1937</v>
      </c>
      <c r="C12" s="399"/>
      <c r="D12" s="399"/>
      <c r="E12" s="399"/>
      <c r="F12" s="399"/>
      <c r="G12" s="23"/>
      <c r="H12" s="23"/>
      <c r="I12" s="23"/>
      <c r="J12" s="23"/>
      <c r="K12" s="23"/>
      <c r="L12" s="23"/>
      <c r="M12" s="23"/>
      <c r="N12" s="23"/>
      <c r="O12" s="23"/>
      <c r="P12" s="23"/>
      <c r="Q12" s="23"/>
      <c r="R12" s="23"/>
      <c r="S12" s="23"/>
      <c r="T12" s="23"/>
      <c r="U12" s="23"/>
      <c r="V12" s="23"/>
      <c r="W12" s="23"/>
      <c r="X12" s="23"/>
      <c r="Y12" s="23"/>
      <c r="Z12" s="23"/>
      <c r="AA12" s="24" t="s">
        <v>1938</v>
      </c>
      <c r="AB12" s="24" t="s">
        <v>1939</v>
      </c>
      <c r="AC12" s="13">
        <f>IF($E$53&lt;&gt;"",$E$53,"")</f>
        <v>4221149</v>
      </c>
      <c r="AD12" s="24" t="s">
        <v>1907</v>
      </c>
      <c r="AE12" s="24" t="s">
        <v>1921</v>
      </c>
      <c r="AF12" s="24" t="s">
        <v>333</v>
      </c>
      <c r="AG12" s="24" t="s">
        <v>1799</v>
      </c>
      <c r="AH12" s="24" t="s">
        <v>334</v>
      </c>
      <c r="AI12" s="24" t="s">
        <v>174</v>
      </c>
      <c r="AJ12" s="24" t="s">
        <v>174</v>
      </c>
      <c r="AK12" s="24" t="s">
        <v>174</v>
      </c>
      <c r="AL12" s="24" t="s">
        <v>1801</v>
      </c>
    </row>
    <row r="13" spans="1:38" ht="65.25" customHeight="1">
      <c r="A13" s="71"/>
      <c r="B13" s="399" t="s">
        <v>1940</v>
      </c>
      <c r="C13" s="399"/>
      <c r="D13" s="399"/>
      <c r="E13" s="399"/>
      <c r="F13" s="399"/>
      <c r="G13" s="23"/>
      <c r="H13" s="23"/>
      <c r="I13" s="23"/>
      <c r="J13" s="23"/>
      <c r="K13" s="23"/>
      <c r="L13" s="23"/>
      <c r="M13" s="23"/>
      <c r="N13" s="23"/>
      <c r="O13" s="23"/>
      <c r="P13" s="23"/>
      <c r="Q13" s="23"/>
      <c r="R13" s="23"/>
      <c r="S13" s="23"/>
      <c r="T13" s="23"/>
      <c r="U13" s="23"/>
      <c r="V13" s="23"/>
      <c r="W13" s="23"/>
      <c r="X13" s="23"/>
      <c r="Y13" s="23"/>
      <c r="Z13" s="23"/>
      <c r="AA13" s="24" t="s">
        <v>1941</v>
      </c>
      <c r="AB13" s="24" t="s">
        <v>1942</v>
      </c>
      <c r="AC13" s="13">
        <f>IF($E$54&lt;&gt;"",$E$54,"")</f>
        <v>267820</v>
      </c>
      <c r="AD13" s="24" t="s">
        <v>1907</v>
      </c>
      <c r="AE13" s="24" t="s">
        <v>1921</v>
      </c>
      <c r="AF13" s="24" t="s">
        <v>333</v>
      </c>
      <c r="AG13" s="24" t="s">
        <v>1799</v>
      </c>
      <c r="AH13" s="24" t="s">
        <v>334</v>
      </c>
      <c r="AI13" s="24" t="s">
        <v>174</v>
      </c>
      <c r="AJ13" s="24" t="s">
        <v>174</v>
      </c>
      <c r="AK13" s="24" t="s">
        <v>174</v>
      </c>
      <c r="AL13" s="24" t="s">
        <v>1801</v>
      </c>
    </row>
    <row r="14" spans="1:38" ht="13.5" customHeight="1">
      <c r="A14" s="71"/>
      <c r="B14" s="428" t="s">
        <v>145</v>
      </c>
      <c r="C14" s="390"/>
      <c r="D14" s="390"/>
      <c r="E14" s="390"/>
      <c r="F14" s="390"/>
      <c r="G14" s="23"/>
      <c r="H14" s="23"/>
      <c r="I14" s="23"/>
      <c r="J14" s="23"/>
      <c r="K14" s="23"/>
      <c r="L14" s="23"/>
      <c r="M14" s="23"/>
      <c r="N14" s="23"/>
      <c r="O14" s="23"/>
      <c r="P14" s="23"/>
      <c r="Q14" s="23"/>
      <c r="R14" s="23"/>
      <c r="S14" s="23"/>
      <c r="T14" s="23"/>
      <c r="U14" s="23"/>
      <c r="V14" s="23"/>
      <c r="W14" s="23"/>
      <c r="X14" s="23"/>
      <c r="Y14" s="23"/>
      <c r="Z14" s="23"/>
      <c r="AA14" s="24" t="s">
        <v>1943</v>
      </c>
      <c r="AB14" s="24" t="s">
        <v>1944</v>
      </c>
      <c r="AC14" s="13">
        <f>IF($E$55&lt;&gt;"",$E$55,"")</f>
        <v>70398179</v>
      </c>
      <c r="AD14" s="24" t="s">
        <v>1907</v>
      </c>
      <c r="AE14" s="24" t="s">
        <v>1921</v>
      </c>
      <c r="AF14" s="24" t="s">
        <v>333</v>
      </c>
      <c r="AG14" s="24" t="s">
        <v>1799</v>
      </c>
      <c r="AH14" s="24" t="s">
        <v>334</v>
      </c>
      <c r="AI14" s="24" t="s">
        <v>174</v>
      </c>
      <c r="AJ14" s="24" t="s">
        <v>174</v>
      </c>
      <c r="AK14" s="24" t="s">
        <v>174</v>
      </c>
      <c r="AL14" s="24" t="s">
        <v>1801</v>
      </c>
    </row>
    <row r="15" spans="1:38" ht="13.5" customHeight="1">
      <c r="A15" s="71"/>
      <c r="B15" s="166"/>
      <c r="C15" s="166" t="s">
        <v>1945</v>
      </c>
      <c r="D15" s="399" t="s">
        <v>1946</v>
      </c>
      <c r="E15" s="399"/>
      <c r="F15" s="166"/>
      <c r="G15" s="23"/>
      <c r="H15" s="23"/>
      <c r="I15" s="23"/>
      <c r="J15" s="23"/>
      <c r="K15" s="23"/>
      <c r="L15" s="23"/>
      <c r="M15" s="23"/>
      <c r="N15" s="23"/>
      <c r="O15" s="23"/>
      <c r="P15" s="23"/>
      <c r="Q15" s="23"/>
      <c r="R15" s="23"/>
      <c r="S15" s="23"/>
      <c r="T15" s="23"/>
      <c r="U15" s="23"/>
      <c r="V15" s="23"/>
      <c r="W15" s="23"/>
      <c r="X15" s="23"/>
      <c r="Y15" s="23"/>
      <c r="Z15" s="23"/>
      <c r="AA15" s="24" t="s">
        <v>1947</v>
      </c>
      <c r="AB15" s="24" t="s">
        <v>1948</v>
      </c>
      <c r="AC15" s="13">
        <f>IF($E$56&lt;&gt;"",$E$56,"")</f>
        <v>7527032</v>
      </c>
      <c r="AD15" s="24" t="s">
        <v>1907</v>
      </c>
      <c r="AE15" s="24" t="s">
        <v>1921</v>
      </c>
      <c r="AF15" s="24" t="s">
        <v>333</v>
      </c>
      <c r="AG15" s="24" t="s">
        <v>1799</v>
      </c>
      <c r="AH15" s="24" t="s">
        <v>334</v>
      </c>
      <c r="AI15" s="24" t="s">
        <v>174</v>
      </c>
      <c r="AJ15" s="24" t="s">
        <v>174</v>
      </c>
      <c r="AK15" s="24" t="s">
        <v>174</v>
      </c>
      <c r="AL15" s="24" t="s">
        <v>1801</v>
      </c>
    </row>
    <row r="16" spans="1:38" ht="13.5" customHeight="1">
      <c r="A16" s="71"/>
      <c r="B16" s="166"/>
      <c r="C16" s="166" t="s">
        <v>1949</v>
      </c>
      <c r="D16" s="399" t="s">
        <v>1950</v>
      </c>
      <c r="E16" s="399"/>
      <c r="F16" s="166"/>
      <c r="G16" s="23"/>
      <c r="H16" s="23"/>
      <c r="I16" s="23"/>
      <c r="J16" s="23"/>
      <c r="K16" s="23"/>
      <c r="L16" s="23"/>
      <c r="M16" s="23"/>
      <c r="N16" s="23"/>
      <c r="O16" s="23"/>
      <c r="P16" s="23"/>
      <c r="Q16" s="23"/>
      <c r="R16" s="23"/>
      <c r="S16" s="23"/>
      <c r="T16" s="23"/>
      <c r="U16" s="23"/>
      <c r="V16" s="23"/>
      <c r="W16" s="23"/>
      <c r="X16" s="23"/>
      <c r="Y16" s="23"/>
      <c r="Z16" s="23"/>
      <c r="AA16" s="24" t="s">
        <v>1951</v>
      </c>
      <c r="AB16" s="24" t="s">
        <v>1952</v>
      </c>
      <c r="AC16" s="13">
        <f>IF($E$57&lt;&gt;"",$E$57,"")</f>
        <v>6789852</v>
      </c>
      <c r="AD16" s="24" t="s">
        <v>1907</v>
      </c>
      <c r="AE16" s="24" t="s">
        <v>1921</v>
      </c>
      <c r="AF16" s="24" t="s">
        <v>333</v>
      </c>
      <c r="AG16" s="24" t="s">
        <v>1799</v>
      </c>
      <c r="AH16" s="24" t="s">
        <v>334</v>
      </c>
      <c r="AI16" s="24" t="s">
        <v>174</v>
      </c>
      <c r="AJ16" s="24" t="s">
        <v>174</v>
      </c>
      <c r="AK16" s="24" t="s">
        <v>174</v>
      </c>
      <c r="AL16" s="24" t="s">
        <v>1801</v>
      </c>
    </row>
    <row r="17" spans="1:38" ht="13.5" customHeight="1">
      <c r="A17" s="71"/>
      <c r="B17" s="166"/>
      <c r="C17" s="166" t="s">
        <v>1953</v>
      </c>
      <c r="D17" s="399" t="s">
        <v>1954</v>
      </c>
      <c r="E17" s="399"/>
      <c r="F17" s="166"/>
      <c r="G17" s="23"/>
      <c r="H17" s="23"/>
      <c r="I17" s="23"/>
      <c r="J17" s="23"/>
      <c r="K17" s="23"/>
      <c r="L17" s="23"/>
      <c r="M17" s="23"/>
      <c r="N17" s="23"/>
      <c r="O17" s="23"/>
      <c r="P17" s="23"/>
      <c r="Q17" s="23"/>
      <c r="R17" s="23"/>
      <c r="S17" s="23"/>
      <c r="T17" s="23"/>
      <c r="U17" s="23"/>
      <c r="V17" s="23"/>
      <c r="W17" s="23"/>
      <c r="X17" s="23"/>
      <c r="Y17" s="23"/>
      <c r="Z17" s="23"/>
      <c r="AA17" s="24" t="s">
        <v>1955</v>
      </c>
      <c r="AB17" s="24" t="s">
        <v>1956</v>
      </c>
      <c r="AC17" s="13">
        <f>IF($E$58&lt;&gt;"",$E$58,"")</f>
        <v>2169325</v>
      </c>
      <c r="AD17" s="24" t="s">
        <v>1907</v>
      </c>
      <c r="AE17" s="24" t="s">
        <v>1921</v>
      </c>
      <c r="AF17" s="24" t="s">
        <v>333</v>
      </c>
      <c r="AG17" s="24" t="s">
        <v>1799</v>
      </c>
      <c r="AH17" s="24" t="s">
        <v>334</v>
      </c>
      <c r="AI17" s="24" t="s">
        <v>174</v>
      </c>
      <c r="AJ17" s="24" t="s">
        <v>174</v>
      </c>
      <c r="AK17" s="24" t="s">
        <v>174</v>
      </c>
      <c r="AL17" s="24" t="s">
        <v>1801</v>
      </c>
    </row>
    <row r="18" spans="1:38" ht="12.75" customHeight="1">
      <c r="A18" s="71"/>
      <c r="B18" s="166"/>
      <c r="C18" s="166" t="s">
        <v>1957</v>
      </c>
      <c r="D18" s="399" t="s">
        <v>1958</v>
      </c>
      <c r="E18" s="399"/>
      <c r="F18" s="166"/>
      <c r="G18" s="23"/>
      <c r="H18" s="23"/>
      <c r="I18" s="23"/>
      <c r="J18" s="23"/>
      <c r="K18" s="23"/>
      <c r="L18" s="23"/>
      <c r="M18" s="23"/>
      <c r="N18" s="23"/>
      <c r="O18" s="23"/>
      <c r="P18" s="23"/>
      <c r="Q18" s="23"/>
      <c r="R18" s="23"/>
      <c r="S18" s="23"/>
      <c r="T18" s="23"/>
      <c r="U18" s="23"/>
      <c r="V18" s="23"/>
      <c r="W18" s="23"/>
      <c r="X18" s="23"/>
      <c r="Y18" s="23"/>
      <c r="Z18" s="23"/>
      <c r="AA18" s="24" t="s">
        <v>1959</v>
      </c>
      <c r="AB18" s="24" t="s">
        <v>1920</v>
      </c>
      <c r="AC18" s="13">
        <f>IF($F$46&lt;&gt;"",$F$46,"")</f>
        <v>1439</v>
      </c>
      <c r="AD18" s="24" t="s">
        <v>1907</v>
      </c>
      <c r="AE18" s="24" t="s">
        <v>1960</v>
      </c>
      <c r="AF18" s="24" t="s">
        <v>333</v>
      </c>
      <c r="AG18" s="24" t="s">
        <v>1799</v>
      </c>
      <c r="AH18" s="24" t="s">
        <v>334</v>
      </c>
      <c r="AI18" s="24" t="s">
        <v>174</v>
      </c>
      <c r="AJ18" s="24" t="s">
        <v>174</v>
      </c>
      <c r="AK18" s="24" t="s">
        <v>174</v>
      </c>
      <c r="AL18" s="24" t="s">
        <v>1801</v>
      </c>
    </row>
    <row r="19" spans="1:38" ht="18.75" customHeight="1">
      <c r="A19" s="71"/>
      <c r="B19" s="166"/>
      <c r="C19" s="166" t="s">
        <v>1961</v>
      </c>
      <c r="D19" s="166"/>
      <c r="E19" s="166"/>
      <c r="F19" s="166"/>
      <c r="G19" s="23"/>
      <c r="H19" s="23"/>
      <c r="I19" s="23"/>
      <c r="J19" s="23"/>
      <c r="K19" s="23"/>
      <c r="L19" s="23"/>
      <c r="M19" s="23"/>
      <c r="N19" s="23"/>
      <c r="O19" s="23"/>
      <c r="P19" s="23"/>
      <c r="Q19" s="23"/>
      <c r="R19" s="23"/>
      <c r="S19" s="23"/>
      <c r="T19" s="23"/>
      <c r="U19" s="23"/>
      <c r="V19" s="23"/>
      <c r="W19" s="23"/>
      <c r="X19" s="23"/>
      <c r="Y19" s="23"/>
      <c r="Z19" s="23"/>
      <c r="AA19" s="24" t="s">
        <v>1962</v>
      </c>
      <c r="AB19" s="24" t="s">
        <v>1924</v>
      </c>
      <c r="AC19" s="13">
        <f>IF($F$47&lt;&gt;"",$F$47,"")</f>
        <v>281807</v>
      </c>
      <c r="AD19" s="24" t="s">
        <v>1907</v>
      </c>
      <c r="AE19" s="24" t="s">
        <v>1960</v>
      </c>
      <c r="AF19" s="24" t="s">
        <v>333</v>
      </c>
      <c r="AG19" s="24" t="s">
        <v>1799</v>
      </c>
      <c r="AH19" s="24" t="s">
        <v>334</v>
      </c>
      <c r="AI19" s="24" t="s">
        <v>174</v>
      </c>
      <c r="AJ19" s="24" t="s">
        <v>174</v>
      </c>
      <c r="AK19" s="24" t="s">
        <v>174</v>
      </c>
      <c r="AL19" s="24" t="s">
        <v>1801</v>
      </c>
    </row>
    <row r="20" spans="1:38" ht="31.5" customHeight="1">
      <c r="A20" s="71"/>
      <c r="B20" s="399" t="s">
        <v>1963</v>
      </c>
      <c r="C20" s="390"/>
      <c r="D20" s="390"/>
      <c r="E20" s="390"/>
      <c r="F20" s="390"/>
      <c r="G20" s="23"/>
      <c r="H20" s="23"/>
      <c r="I20" s="23"/>
      <c r="J20" s="23"/>
      <c r="K20" s="23"/>
      <c r="L20" s="23"/>
      <c r="M20" s="23"/>
      <c r="N20" s="23"/>
      <c r="O20" s="23"/>
      <c r="P20" s="23"/>
      <c r="Q20" s="23"/>
      <c r="R20" s="23"/>
      <c r="S20" s="23"/>
      <c r="T20" s="23"/>
      <c r="U20" s="23"/>
      <c r="V20" s="23"/>
      <c r="W20" s="23"/>
      <c r="X20" s="23"/>
      <c r="Y20" s="23"/>
      <c r="Z20" s="23"/>
      <c r="AA20" s="24" t="s">
        <v>1964</v>
      </c>
      <c r="AB20" s="24" t="s">
        <v>1927</v>
      </c>
      <c r="AC20" s="13">
        <f>IF($F$48&lt;&gt;"",$F$48,"")</f>
        <v>12358090</v>
      </c>
      <c r="AD20" s="24" t="s">
        <v>1907</v>
      </c>
      <c r="AE20" s="24" t="s">
        <v>1960</v>
      </c>
      <c r="AF20" s="24" t="s">
        <v>333</v>
      </c>
      <c r="AG20" s="24" t="s">
        <v>1799</v>
      </c>
      <c r="AH20" s="24" t="s">
        <v>334</v>
      </c>
      <c r="AI20" s="24" t="s">
        <v>174</v>
      </c>
      <c r="AJ20" s="24" t="s">
        <v>174</v>
      </c>
      <c r="AK20" s="24" t="s">
        <v>174</v>
      </c>
      <c r="AL20" s="24" t="s">
        <v>1801</v>
      </c>
    </row>
    <row r="21" spans="1:38" ht="32.25" customHeight="1">
      <c r="A21" s="71"/>
      <c r="B21" s="399" t="s">
        <v>1965</v>
      </c>
      <c r="C21" s="390"/>
      <c r="D21" s="390"/>
      <c r="E21" s="390"/>
      <c r="F21" s="390"/>
      <c r="G21" s="23"/>
      <c r="H21" s="23"/>
      <c r="I21" s="23"/>
      <c r="J21" s="23"/>
      <c r="K21" s="23"/>
      <c r="L21" s="23"/>
      <c r="M21" s="23"/>
      <c r="N21" s="23"/>
      <c r="O21" s="23"/>
      <c r="P21" s="23"/>
      <c r="Q21" s="23"/>
      <c r="R21" s="23"/>
      <c r="S21" s="23"/>
      <c r="T21" s="23"/>
      <c r="U21" s="23"/>
      <c r="V21" s="23"/>
      <c r="W21" s="23"/>
      <c r="X21" s="23"/>
      <c r="Y21" s="23"/>
      <c r="Z21" s="23"/>
      <c r="AA21" s="24" t="s">
        <v>1966</v>
      </c>
      <c r="AB21" s="24" t="s">
        <v>1930</v>
      </c>
      <c r="AC21" s="13">
        <f>IF($F$49&lt;&gt;"",$F$49,"")</f>
        <v>2596755</v>
      </c>
      <c r="AD21" s="24" t="s">
        <v>1907</v>
      </c>
      <c r="AE21" s="24" t="s">
        <v>1960</v>
      </c>
      <c r="AF21" s="24" t="s">
        <v>333</v>
      </c>
      <c r="AG21" s="24" t="s">
        <v>1799</v>
      </c>
      <c r="AH21" s="24" t="s">
        <v>334</v>
      </c>
      <c r="AI21" s="24" t="s">
        <v>174</v>
      </c>
      <c r="AJ21" s="24" t="s">
        <v>174</v>
      </c>
      <c r="AK21" s="24" t="s">
        <v>174</v>
      </c>
      <c r="AL21" s="24" t="s">
        <v>1801</v>
      </c>
    </row>
    <row r="22" spans="1:38" ht="39.75" customHeight="1">
      <c r="A22" s="71"/>
      <c r="B22" s="399" t="s">
        <v>1967</v>
      </c>
      <c r="C22" s="390"/>
      <c r="D22" s="390"/>
      <c r="E22" s="390"/>
      <c r="F22" s="390"/>
      <c r="G22" s="23"/>
      <c r="H22" s="23"/>
      <c r="I22" s="23"/>
      <c r="J22" s="23"/>
      <c r="K22" s="23"/>
      <c r="L22" s="23"/>
      <c r="M22" s="23"/>
      <c r="N22" s="23"/>
      <c r="O22" s="23"/>
      <c r="P22" s="23"/>
      <c r="Q22" s="23"/>
      <c r="R22" s="23"/>
      <c r="S22" s="23"/>
      <c r="T22" s="23"/>
      <c r="U22" s="23"/>
      <c r="V22" s="23"/>
      <c r="W22" s="23"/>
      <c r="X22" s="23"/>
      <c r="Y22" s="23"/>
      <c r="Z22" s="23"/>
      <c r="AA22" s="24" t="s">
        <v>1968</v>
      </c>
      <c r="AB22" s="24" t="s">
        <v>1933</v>
      </c>
      <c r="AC22" s="13">
        <f>IF($F$50&lt;&gt;"",$F$50,"")</f>
        <v>15238091</v>
      </c>
      <c r="AD22" s="24" t="s">
        <v>1907</v>
      </c>
      <c r="AE22" s="24" t="s">
        <v>1960</v>
      </c>
      <c r="AF22" s="24" t="s">
        <v>333</v>
      </c>
      <c r="AG22" s="24" t="s">
        <v>1799</v>
      </c>
      <c r="AH22" s="24" t="s">
        <v>334</v>
      </c>
      <c r="AI22" s="24" t="s">
        <v>174</v>
      </c>
      <c r="AJ22" s="24" t="s">
        <v>174</v>
      </c>
      <c r="AK22" s="24" t="s">
        <v>174</v>
      </c>
      <c r="AL22" s="24" t="s">
        <v>1801</v>
      </c>
    </row>
    <row r="23" spans="1:38" ht="25.5" customHeight="1">
      <c r="A23" s="71"/>
      <c r="B23" s="399" t="s">
        <v>1969</v>
      </c>
      <c r="C23" s="390"/>
      <c r="D23" s="390"/>
      <c r="E23" s="390"/>
      <c r="F23" s="390"/>
      <c r="G23" s="23"/>
      <c r="H23" s="23"/>
      <c r="I23" s="23"/>
      <c r="J23" s="23"/>
      <c r="K23" s="23"/>
      <c r="L23" s="23"/>
      <c r="M23" s="23"/>
      <c r="N23" s="23"/>
      <c r="O23" s="23"/>
      <c r="P23" s="23"/>
      <c r="Q23" s="23"/>
      <c r="R23" s="23"/>
      <c r="S23" s="23"/>
      <c r="T23" s="23"/>
      <c r="U23" s="23"/>
      <c r="V23" s="23"/>
      <c r="W23" s="23"/>
      <c r="X23" s="23"/>
      <c r="Y23" s="23"/>
      <c r="Z23" s="23"/>
      <c r="AA23" s="24" t="s">
        <v>1970</v>
      </c>
      <c r="AB23" s="24" t="s">
        <v>1936</v>
      </c>
      <c r="AC23" s="13">
        <f>IF($F$52&lt;&gt;"",$F$52,"")</f>
        <v>21179726</v>
      </c>
      <c r="AD23" s="24" t="s">
        <v>1907</v>
      </c>
      <c r="AE23" s="24" t="s">
        <v>1960</v>
      </c>
      <c r="AF23" s="24" t="s">
        <v>333</v>
      </c>
      <c r="AG23" s="24" t="s">
        <v>1799</v>
      </c>
      <c r="AH23" s="24" t="s">
        <v>334</v>
      </c>
      <c r="AI23" s="24" t="s">
        <v>174</v>
      </c>
      <c r="AJ23" s="24" t="s">
        <v>174</v>
      </c>
      <c r="AK23" s="24" t="s">
        <v>174</v>
      </c>
      <c r="AL23" s="24" t="s">
        <v>1801</v>
      </c>
    </row>
    <row r="24" spans="1:38" ht="12.75" customHeight="1">
      <c r="A24" s="71"/>
      <c r="B24" s="166"/>
      <c r="C24" s="166"/>
      <c r="D24" s="166"/>
      <c r="E24" s="166"/>
      <c r="F24" s="166"/>
      <c r="G24" s="23"/>
      <c r="H24" s="23"/>
      <c r="I24" s="23"/>
      <c r="J24" s="23"/>
      <c r="K24" s="23"/>
      <c r="L24" s="23"/>
      <c r="M24" s="23"/>
      <c r="N24" s="23"/>
      <c r="O24" s="23"/>
      <c r="P24" s="23"/>
      <c r="Q24" s="23"/>
      <c r="R24" s="23"/>
      <c r="S24" s="23"/>
      <c r="T24" s="23"/>
      <c r="U24" s="23"/>
      <c r="V24" s="23"/>
      <c r="W24" s="23"/>
      <c r="X24" s="23"/>
      <c r="Y24" s="23"/>
      <c r="Z24" s="23"/>
      <c r="AA24" s="24" t="s">
        <v>1971</v>
      </c>
      <c r="AB24" s="24" t="s">
        <v>1942</v>
      </c>
      <c r="AC24" s="13" t="str">
        <f>IF($F$54&lt;&gt;"",$F$54,"")</f>
        <v/>
      </c>
      <c r="AD24" s="24" t="s">
        <v>1907</v>
      </c>
      <c r="AE24" s="24" t="s">
        <v>1960</v>
      </c>
      <c r="AF24" s="24" t="s">
        <v>333</v>
      </c>
      <c r="AG24" s="24" t="s">
        <v>1799</v>
      </c>
      <c r="AH24" s="24" t="s">
        <v>334</v>
      </c>
      <c r="AI24" s="24" t="s">
        <v>174</v>
      </c>
      <c r="AJ24" s="24" t="s">
        <v>174</v>
      </c>
      <c r="AK24" s="24" t="s">
        <v>174</v>
      </c>
      <c r="AL24" s="24" t="s">
        <v>1801</v>
      </c>
    </row>
    <row r="25" spans="1:38" ht="13.5" customHeight="1">
      <c r="A25" s="71"/>
      <c r="B25" s="448"/>
      <c r="C25" s="390"/>
      <c r="D25" s="390"/>
      <c r="E25" s="390"/>
      <c r="F25" s="390"/>
      <c r="G25" s="23"/>
      <c r="H25" s="23"/>
      <c r="I25" s="23"/>
      <c r="J25" s="23"/>
      <c r="K25" s="23"/>
      <c r="L25" s="23"/>
      <c r="M25" s="23"/>
      <c r="N25" s="23"/>
      <c r="O25" s="23"/>
      <c r="P25" s="23"/>
      <c r="Q25" s="23"/>
      <c r="R25" s="23"/>
      <c r="S25" s="23"/>
      <c r="T25" s="23"/>
      <c r="U25" s="23"/>
      <c r="V25" s="23"/>
      <c r="W25" s="23"/>
      <c r="X25" s="23"/>
      <c r="Y25" s="23"/>
      <c r="Z25" s="23"/>
      <c r="AA25" s="24" t="s">
        <v>1972</v>
      </c>
      <c r="AB25" s="24" t="s">
        <v>1944</v>
      </c>
      <c r="AC25" s="13">
        <f>IF($F$55&lt;&gt;"",$F$55,"")</f>
        <v>21179726</v>
      </c>
      <c r="AD25" s="24" t="s">
        <v>1907</v>
      </c>
      <c r="AE25" s="24" t="s">
        <v>1960</v>
      </c>
      <c r="AF25" s="24" t="s">
        <v>333</v>
      </c>
      <c r="AG25" s="24" t="s">
        <v>1799</v>
      </c>
      <c r="AH25" s="24" t="s">
        <v>334</v>
      </c>
      <c r="AI25" s="24" t="s">
        <v>174</v>
      </c>
      <c r="AJ25" s="24" t="s">
        <v>174</v>
      </c>
      <c r="AK25" s="24" t="s">
        <v>174</v>
      </c>
      <c r="AL25" s="24" t="s">
        <v>1801</v>
      </c>
    </row>
    <row r="26" spans="1:38" ht="13.5" customHeight="1">
      <c r="A26" s="71"/>
      <c r="B26" s="275"/>
      <c r="C26" s="275"/>
      <c r="D26" s="275"/>
      <c r="E26" s="275"/>
      <c r="F26" s="275"/>
      <c r="G26" s="23"/>
      <c r="H26" s="23"/>
      <c r="I26" s="23"/>
      <c r="J26" s="23"/>
      <c r="K26" s="23"/>
      <c r="L26" s="23"/>
      <c r="M26" s="23"/>
      <c r="N26" s="23"/>
      <c r="O26" s="23"/>
      <c r="P26" s="23"/>
      <c r="Q26" s="23"/>
      <c r="R26" s="23"/>
      <c r="S26" s="23"/>
      <c r="T26" s="23"/>
      <c r="U26" s="23"/>
      <c r="V26" s="23"/>
      <c r="W26" s="23"/>
      <c r="X26" s="23"/>
      <c r="Y26" s="23"/>
      <c r="Z26" s="23"/>
      <c r="AA26" s="24" t="s">
        <v>1973</v>
      </c>
      <c r="AB26" s="24" t="s">
        <v>1948</v>
      </c>
      <c r="AC26" s="13">
        <f>IF($F$56&lt;&gt;"",$F$56,"")</f>
        <v>9123005</v>
      </c>
      <c r="AD26" s="24" t="s">
        <v>1907</v>
      </c>
      <c r="AE26" s="24" t="s">
        <v>1960</v>
      </c>
      <c r="AF26" s="24" t="s">
        <v>333</v>
      </c>
      <c r="AG26" s="24" t="s">
        <v>1799</v>
      </c>
      <c r="AH26" s="24" t="s">
        <v>334</v>
      </c>
      <c r="AI26" s="24" t="s">
        <v>174</v>
      </c>
      <c r="AJ26" s="24" t="s">
        <v>174</v>
      </c>
      <c r="AK26" s="24" t="s">
        <v>174</v>
      </c>
      <c r="AL26" s="24" t="s">
        <v>1801</v>
      </c>
    </row>
    <row r="27" spans="1:38" ht="17.45" customHeight="1">
      <c r="A27" s="71"/>
      <c r="B27" s="449" t="s">
        <v>1974</v>
      </c>
      <c r="C27" s="390"/>
      <c r="D27" s="390"/>
      <c r="E27" s="390"/>
      <c r="F27" s="390"/>
      <c r="G27" s="23"/>
      <c r="H27" s="23"/>
      <c r="I27" s="23"/>
      <c r="J27" s="23"/>
      <c r="K27" s="23"/>
      <c r="L27" s="23"/>
      <c r="M27" s="23"/>
      <c r="N27" s="23"/>
      <c r="O27" s="23"/>
      <c r="P27" s="23"/>
      <c r="Q27" s="23"/>
      <c r="R27" s="23"/>
      <c r="S27" s="23"/>
      <c r="T27" s="23"/>
      <c r="U27" s="23"/>
      <c r="V27" s="23"/>
      <c r="W27" s="23"/>
      <c r="X27" s="23"/>
      <c r="Y27" s="23"/>
      <c r="Z27" s="23"/>
      <c r="AA27" s="24" t="s">
        <v>1975</v>
      </c>
      <c r="AB27" s="24" t="s">
        <v>1952</v>
      </c>
      <c r="AC27" s="13">
        <f>IF($F$57&lt;&gt;"",$F$57,"")</f>
        <v>8948566</v>
      </c>
      <c r="AD27" s="24" t="s">
        <v>1907</v>
      </c>
      <c r="AE27" s="24" t="s">
        <v>1960</v>
      </c>
      <c r="AF27" s="24" t="s">
        <v>333</v>
      </c>
      <c r="AG27" s="24" t="s">
        <v>1799</v>
      </c>
      <c r="AH27" s="24" t="s">
        <v>334</v>
      </c>
      <c r="AI27" s="24" t="s">
        <v>174</v>
      </c>
      <c r="AJ27" s="24" t="s">
        <v>174</v>
      </c>
      <c r="AK27" s="24" t="s">
        <v>174</v>
      </c>
      <c r="AL27" s="24" t="s">
        <v>1801</v>
      </c>
    </row>
    <row r="28" spans="1:38" ht="12.75" customHeight="1">
      <c r="A28" s="71"/>
      <c r="B28" s="450"/>
      <c r="C28" s="390"/>
      <c r="D28" s="390"/>
      <c r="E28" s="390"/>
      <c r="F28" s="390"/>
      <c r="G28" s="23"/>
      <c r="H28" s="23"/>
      <c r="I28" s="23"/>
      <c r="J28" s="23"/>
      <c r="K28" s="23"/>
      <c r="L28" s="23"/>
      <c r="M28" s="23"/>
      <c r="N28" s="23"/>
      <c r="O28" s="23"/>
      <c r="P28" s="23"/>
      <c r="Q28" s="23"/>
      <c r="R28" s="23"/>
      <c r="S28" s="23"/>
      <c r="T28" s="23"/>
      <c r="U28" s="23"/>
      <c r="V28" s="23"/>
      <c r="W28" s="23"/>
      <c r="X28" s="23"/>
      <c r="Y28" s="23"/>
      <c r="Z28" s="23"/>
      <c r="AA28" s="24" t="s">
        <v>1976</v>
      </c>
      <c r="AB28" s="24" t="s">
        <v>1956</v>
      </c>
      <c r="AC28" s="13">
        <f>IF($F$58&lt;&gt;"",$F$58,"")</f>
        <v>6215979</v>
      </c>
      <c r="AD28" s="24" t="s">
        <v>1907</v>
      </c>
      <c r="AE28" s="24" t="s">
        <v>1960</v>
      </c>
      <c r="AF28" s="24" t="s">
        <v>333</v>
      </c>
      <c r="AG28" s="24" t="s">
        <v>1799</v>
      </c>
      <c r="AH28" s="24" t="s">
        <v>334</v>
      </c>
      <c r="AI28" s="24" t="s">
        <v>174</v>
      </c>
      <c r="AJ28" s="24" t="s">
        <v>174</v>
      </c>
      <c r="AK28" s="24" t="s">
        <v>174</v>
      </c>
      <c r="AL28" s="24" t="s">
        <v>1801</v>
      </c>
    </row>
    <row r="29" spans="1:38" ht="43.5" customHeight="1">
      <c r="A29" s="71" t="s">
        <v>1977</v>
      </c>
      <c r="B29" s="399" t="s">
        <v>1978</v>
      </c>
      <c r="C29" s="390"/>
      <c r="D29" s="390"/>
      <c r="E29" s="390"/>
      <c r="F29" s="390"/>
      <c r="G29" s="23"/>
      <c r="H29" s="23"/>
      <c r="I29" s="23"/>
      <c r="J29" s="23"/>
      <c r="K29" s="23"/>
      <c r="L29" s="23"/>
      <c r="M29" s="23"/>
      <c r="N29" s="23"/>
      <c r="O29" s="23"/>
      <c r="P29" s="23"/>
      <c r="Q29" s="23"/>
      <c r="R29" s="23"/>
      <c r="S29" s="23"/>
      <c r="T29" s="23"/>
      <c r="U29" s="23"/>
      <c r="V29" s="23"/>
      <c r="W29" s="23"/>
      <c r="X29" s="23"/>
      <c r="Y29" s="23"/>
      <c r="Z29" s="23"/>
      <c r="AA29" s="24" t="s">
        <v>1979</v>
      </c>
      <c r="AB29" s="24" t="s">
        <v>1980</v>
      </c>
      <c r="AC29" s="13">
        <f>IF($D$67&lt;&gt;"",$D$67,"")</f>
        <v>6203</v>
      </c>
      <c r="AD29" s="24" t="s">
        <v>1907</v>
      </c>
      <c r="AE29" s="24" t="s">
        <v>1981</v>
      </c>
      <c r="AF29" s="24" t="s">
        <v>333</v>
      </c>
      <c r="AG29" s="24" t="s">
        <v>1799</v>
      </c>
      <c r="AH29" s="24" t="s">
        <v>335</v>
      </c>
      <c r="AI29" s="24" t="s">
        <v>174</v>
      </c>
      <c r="AJ29" s="24" t="s">
        <v>336</v>
      </c>
      <c r="AK29" s="24" t="s">
        <v>174</v>
      </c>
      <c r="AL29" s="24" t="s">
        <v>338</v>
      </c>
    </row>
    <row r="30" spans="1:38" ht="27" customHeight="1">
      <c r="A30" s="71"/>
      <c r="B30" s="399" t="s">
        <v>1982</v>
      </c>
      <c r="C30" s="390"/>
      <c r="D30" s="390"/>
      <c r="E30" s="390"/>
      <c r="F30" s="390"/>
      <c r="G30" s="23"/>
      <c r="H30" s="23"/>
      <c r="I30" s="23"/>
      <c r="J30" s="23"/>
      <c r="K30" s="23"/>
      <c r="L30" s="23"/>
      <c r="M30" s="23"/>
      <c r="N30" s="23"/>
      <c r="O30" s="23"/>
      <c r="P30" s="23"/>
      <c r="Q30" s="23"/>
      <c r="R30" s="23"/>
      <c r="S30" s="23"/>
      <c r="T30" s="23"/>
      <c r="U30" s="23"/>
      <c r="V30" s="23"/>
      <c r="W30" s="23"/>
      <c r="X30" s="23"/>
      <c r="Y30" s="23"/>
      <c r="Z30" s="23"/>
      <c r="AA30" s="24" t="s">
        <v>1983</v>
      </c>
      <c r="AB30" s="24" t="s">
        <v>1984</v>
      </c>
      <c r="AC30" s="13">
        <f>IF($D$68&lt;&gt;"",$D$68,"")</f>
        <v>5266</v>
      </c>
      <c r="AD30" s="24" t="s">
        <v>1907</v>
      </c>
      <c r="AE30" s="24" t="s">
        <v>1981</v>
      </c>
      <c r="AF30" s="24" t="s">
        <v>333</v>
      </c>
      <c r="AG30" s="24" t="s">
        <v>1799</v>
      </c>
      <c r="AH30" s="24" t="s">
        <v>335</v>
      </c>
      <c r="AI30" s="24" t="s">
        <v>174</v>
      </c>
      <c r="AJ30" s="24" t="s">
        <v>336</v>
      </c>
      <c r="AK30" s="24" t="s">
        <v>174</v>
      </c>
      <c r="AL30" s="24" t="s">
        <v>338</v>
      </c>
    </row>
    <row r="31" spans="1:38" ht="12.75" customHeight="1">
      <c r="A31" s="71"/>
      <c r="B31" s="399" t="s">
        <v>1985</v>
      </c>
      <c r="C31" s="390"/>
      <c r="D31" s="390"/>
      <c r="E31" s="390"/>
      <c r="F31" s="390"/>
      <c r="G31" s="23"/>
      <c r="H31" s="23"/>
      <c r="I31" s="23"/>
      <c r="J31" s="23"/>
      <c r="K31" s="23"/>
      <c r="L31" s="23"/>
      <c r="M31" s="23"/>
      <c r="N31" s="23"/>
      <c r="O31" s="23"/>
      <c r="P31" s="23"/>
      <c r="Q31" s="23"/>
      <c r="R31" s="23"/>
      <c r="S31" s="23"/>
      <c r="T31" s="23"/>
      <c r="U31" s="23"/>
      <c r="V31" s="23"/>
      <c r="W31" s="23"/>
      <c r="X31" s="23"/>
      <c r="Y31" s="23"/>
      <c r="Z31" s="23"/>
      <c r="AA31" s="24" t="s">
        <v>1986</v>
      </c>
      <c r="AB31" s="24" t="s">
        <v>1987</v>
      </c>
      <c r="AC31" s="13">
        <f>IF($D$69&lt;&gt;"",$D$69,"")</f>
        <v>4237</v>
      </c>
      <c r="AD31" s="24" t="s">
        <v>1907</v>
      </c>
      <c r="AE31" s="24" t="s">
        <v>1981</v>
      </c>
      <c r="AF31" s="24" t="s">
        <v>333</v>
      </c>
      <c r="AG31" s="24" t="s">
        <v>1799</v>
      </c>
      <c r="AH31" s="24" t="s">
        <v>335</v>
      </c>
      <c r="AI31" s="24" t="s">
        <v>174</v>
      </c>
      <c r="AJ31" s="24" t="s">
        <v>336</v>
      </c>
      <c r="AK31" s="24" t="s">
        <v>174</v>
      </c>
      <c r="AL31" s="24" t="s">
        <v>338</v>
      </c>
    </row>
    <row r="32" spans="1:38" ht="27" customHeight="1">
      <c r="A32" s="71"/>
      <c r="B32" s="399" t="s">
        <v>1988</v>
      </c>
      <c r="C32" s="390"/>
      <c r="D32" s="390"/>
      <c r="E32" s="390"/>
      <c r="F32" s="390"/>
      <c r="G32" s="23"/>
      <c r="H32" s="23"/>
      <c r="I32" s="23"/>
      <c r="J32" s="23"/>
      <c r="K32" s="23"/>
      <c r="L32" s="23"/>
      <c r="M32" s="23"/>
      <c r="N32" s="23"/>
      <c r="O32" s="23"/>
      <c r="P32" s="23"/>
      <c r="Q32" s="23"/>
      <c r="R32" s="23"/>
      <c r="S32" s="23"/>
      <c r="T32" s="23"/>
      <c r="U32" s="23"/>
      <c r="V32" s="23"/>
      <c r="W32" s="23"/>
      <c r="X32" s="23"/>
      <c r="Y32" s="23"/>
      <c r="Z32" s="23"/>
      <c r="AA32" s="24" t="s">
        <v>1989</v>
      </c>
      <c r="AB32" s="24" t="s">
        <v>1990</v>
      </c>
      <c r="AC32" s="13">
        <f>IF($D$70&lt;&gt;"",$D$70,"")</f>
        <v>4174</v>
      </c>
      <c r="AD32" s="24" t="s">
        <v>1907</v>
      </c>
      <c r="AE32" s="24" t="s">
        <v>1981</v>
      </c>
      <c r="AF32" s="24" t="s">
        <v>333</v>
      </c>
      <c r="AG32" s="24" t="s">
        <v>1799</v>
      </c>
      <c r="AH32" s="24" t="s">
        <v>335</v>
      </c>
      <c r="AI32" s="24" t="s">
        <v>174</v>
      </c>
      <c r="AJ32" s="24" t="s">
        <v>336</v>
      </c>
      <c r="AK32" s="24" t="s">
        <v>174</v>
      </c>
      <c r="AL32" s="24" t="s">
        <v>338</v>
      </c>
    </row>
    <row r="33" spans="1:38" ht="49.5" customHeight="1">
      <c r="A33" s="71"/>
      <c r="B33" s="399" t="s">
        <v>1991</v>
      </c>
      <c r="C33" s="390"/>
      <c r="D33" s="390"/>
      <c r="E33" s="390"/>
      <c r="F33" s="390"/>
      <c r="G33" s="23"/>
      <c r="H33" s="23"/>
      <c r="I33" s="23"/>
      <c r="J33" s="23"/>
      <c r="K33" s="23"/>
      <c r="L33" s="23"/>
      <c r="M33" s="23"/>
      <c r="N33" s="23"/>
      <c r="O33" s="23"/>
      <c r="P33" s="23"/>
      <c r="Q33" s="23"/>
      <c r="R33" s="23"/>
      <c r="S33" s="23"/>
      <c r="T33" s="23"/>
      <c r="U33" s="23"/>
      <c r="V33" s="23"/>
      <c r="W33" s="23"/>
      <c r="X33" s="23"/>
      <c r="Y33" s="23"/>
      <c r="Z33" s="23"/>
      <c r="AA33" s="24" t="s">
        <v>1992</v>
      </c>
      <c r="AB33" s="24" t="s">
        <v>1993</v>
      </c>
      <c r="AC33" s="13">
        <f>IF($D$71&lt;&gt;"",$D$71,"")</f>
        <v>3905</v>
      </c>
      <c r="AD33" s="24" t="s">
        <v>1907</v>
      </c>
      <c r="AE33" s="24" t="s">
        <v>1981</v>
      </c>
      <c r="AF33" s="24" t="s">
        <v>333</v>
      </c>
      <c r="AG33" s="24" t="s">
        <v>1799</v>
      </c>
      <c r="AH33" s="24" t="s">
        <v>335</v>
      </c>
      <c r="AI33" s="24" t="s">
        <v>174</v>
      </c>
      <c r="AJ33" s="24" t="s">
        <v>336</v>
      </c>
      <c r="AK33" s="24" t="s">
        <v>174</v>
      </c>
      <c r="AL33" s="24" t="s">
        <v>338</v>
      </c>
    </row>
    <row r="34" spans="1:38" ht="13.5" customHeight="1">
      <c r="A34" s="71"/>
      <c r="B34" s="448"/>
      <c r="C34" s="390"/>
      <c r="D34" s="390"/>
      <c r="E34" s="390"/>
      <c r="F34" s="390"/>
      <c r="G34" s="23"/>
      <c r="H34" s="23"/>
      <c r="I34" s="23"/>
      <c r="J34" s="23"/>
      <c r="K34" s="23"/>
      <c r="L34" s="23"/>
      <c r="M34" s="23"/>
      <c r="N34" s="23"/>
      <c r="O34" s="23"/>
      <c r="P34" s="23"/>
      <c r="Q34" s="23"/>
      <c r="R34" s="23"/>
      <c r="S34" s="23"/>
      <c r="T34" s="23"/>
      <c r="U34" s="23"/>
      <c r="V34" s="23"/>
      <c r="W34" s="23"/>
      <c r="X34" s="23"/>
      <c r="Y34" s="23"/>
      <c r="Z34" s="23"/>
      <c r="AA34" s="24" t="s">
        <v>1994</v>
      </c>
      <c r="AB34" s="24" t="s">
        <v>1995</v>
      </c>
      <c r="AC34" s="13">
        <f>IF($D$72&lt;&gt;"",$D$72,"")</f>
        <v>2786</v>
      </c>
      <c r="AD34" s="24" t="s">
        <v>1907</v>
      </c>
      <c r="AE34" s="24" t="s">
        <v>1981</v>
      </c>
      <c r="AF34" s="24" t="s">
        <v>333</v>
      </c>
      <c r="AG34" s="24" t="s">
        <v>1799</v>
      </c>
      <c r="AH34" s="24" t="s">
        <v>335</v>
      </c>
      <c r="AI34" s="24" t="s">
        <v>174</v>
      </c>
      <c r="AJ34" s="24" t="s">
        <v>336</v>
      </c>
      <c r="AK34" s="24" t="s">
        <v>174</v>
      </c>
      <c r="AL34" s="24" t="s">
        <v>338</v>
      </c>
    </row>
    <row r="35" spans="1:38" ht="12.75" customHeight="1">
      <c r="A35" s="71"/>
      <c r="B35" s="166"/>
      <c r="C35" s="39"/>
      <c r="D35" s="39"/>
      <c r="E35" s="39"/>
      <c r="F35" s="39"/>
      <c r="G35" s="23"/>
      <c r="H35" s="23"/>
      <c r="I35" s="23"/>
      <c r="J35" s="23"/>
      <c r="K35" s="23"/>
      <c r="L35" s="23"/>
      <c r="M35" s="23"/>
      <c r="N35" s="23"/>
      <c r="O35" s="23"/>
      <c r="P35" s="23"/>
      <c r="Q35" s="23"/>
      <c r="R35" s="23"/>
      <c r="S35" s="23"/>
      <c r="T35" s="23"/>
      <c r="U35" s="23"/>
      <c r="V35" s="23"/>
      <c r="W35" s="23"/>
      <c r="X35" s="23"/>
      <c r="Y35" s="23"/>
      <c r="Z35" s="23"/>
      <c r="AA35" s="24" t="s">
        <v>1996</v>
      </c>
      <c r="AB35" s="24" t="s">
        <v>1997</v>
      </c>
      <c r="AC35" s="13">
        <f>IF($D$73&lt;&gt;"",$D$73,"")</f>
        <v>107</v>
      </c>
      <c r="AD35" s="24" t="s">
        <v>1907</v>
      </c>
      <c r="AE35" s="24" t="s">
        <v>1981</v>
      </c>
      <c r="AF35" s="24" t="s">
        <v>333</v>
      </c>
      <c r="AG35" s="24" t="s">
        <v>1799</v>
      </c>
      <c r="AH35" s="24" t="s">
        <v>335</v>
      </c>
      <c r="AI35" s="24" t="s">
        <v>174</v>
      </c>
      <c r="AJ35" s="24" t="s">
        <v>336</v>
      </c>
      <c r="AK35" s="24" t="s">
        <v>174</v>
      </c>
      <c r="AL35" s="24" t="s">
        <v>338</v>
      </c>
    </row>
    <row r="36" spans="1:38" ht="12.75" customHeight="1">
      <c r="A36" s="71"/>
      <c r="B36" s="399"/>
      <c r="C36" s="390"/>
      <c r="D36" s="390"/>
      <c r="E36" s="121" t="s">
        <v>1998</v>
      </c>
      <c r="F36" s="122" t="s">
        <v>1999</v>
      </c>
      <c r="G36" s="23"/>
      <c r="H36" s="23"/>
      <c r="I36" s="23"/>
      <c r="J36" s="23"/>
      <c r="K36" s="23"/>
      <c r="L36" s="23"/>
      <c r="M36" s="23"/>
      <c r="N36" s="23"/>
      <c r="O36" s="23"/>
      <c r="P36" s="23"/>
      <c r="Q36" s="23"/>
      <c r="R36" s="23"/>
      <c r="S36" s="23"/>
      <c r="T36" s="23"/>
      <c r="U36" s="23"/>
      <c r="V36" s="23"/>
      <c r="W36" s="23"/>
      <c r="X36" s="23"/>
      <c r="Y36" s="23"/>
      <c r="Z36" s="23"/>
      <c r="AA36" s="24" t="s">
        <v>2000</v>
      </c>
      <c r="AB36" s="24" t="s">
        <v>2001</v>
      </c>
      <c r="AC36" s="13">
        <f>IF($D$74&lt;&gt;"",$D$74,"")</f>
        <v>418</v>
      </c>
      <c r="AD36" s="24" t="s">
        <v>1907</v>
      </c>
      <c r="AE36" s="24" t="s">
        <v>1981</v>
      </c>
      <c r="AF36" s="24" t="s">
        <v>333</v>
      </c>
      <c r="AG36" s="24" t="s">
        <v>1799</v>
      </c>
      <c r="AH36" s="24" t="s">
        <v>335</v>
      </c>
      <c r="AI36" s="24" t="s">
        <v>174</v>
      </c>
      <c r="AJ36" s="24" t="s">
        <v>336</v>
      </c>
      <c r="AK36" s="24" t="s">
        <v>174</v>
      </c>
      <c r="AL36" s="24" t="s">
        <v>338</v>
      </c>
    </row>
    <row r="37" spans="1:38" ht="27" customHeight="1">
      <c r="A37" s="71"/>
      <c r="B37" s="399" t="s">
        <v>2002</v>
      </c>
      <c r="C37" s="399"/>
      <c r="D37" s="451"/>
      <c r="E37" s="123" t="s">
        <v>2689</v>
      </c>
      <c r="F37" s="123"/>
      <c r="G37" s="23"/>
      <c r="H37" s="23"/>
      <c r="I37" s="23"/>
      <c r="J37" s="23"/>
      <c r="K37" s="23"/>
      <c r="L37" s="23"/>
      <c r="M37" s="23"/>
      <c r="N37" s="23"/>
      <c r="O37" s="23"/>
      <c r="P37" s="23"/>
      <c r="Q37" s="23"/>
      <c r="R37" s="23"/>
      <c r="S37" s="23"/>
      <c r="T37" s="23"/>
      <c r="U37" s="23"/>
      <c r="V37" s="23"/>
      <c r="W37" s="23"/>
      <c r="X37" s="23"/>
      <c r="Y37" s="23"/>
      <c r="Z37" s="23"/>
      <c r="AA37" s="24" t="s">
        <v>2003</v>
      </c>
      <c r="AB37" s="24" t="s">
        <v>2004</v>
      </c>
      <c r="AC37" s="13">
        <f>IF($D$75&lt;&gt;"",$D$75,"")</f>
        <v>0.56899999999999995</v>
      </c>
      <c r="AD37" s="24" t="s">
        <v>1907</v>
      </c>
      <c r="AE37" s="24" t="s">
        <v>1981</v>
      </c>
      <c r="AF37" s="24" t="s">
        <v>333</v>
      </c>
      <c r="AG37" s="24" t="s">
        <v>1799</v>
      </c>
      <c r="AH37" s="24" t="s">
        <v>335</v>
      </c>
      <c r="AI37" s="24" t="s">
        <v>174</v>
      </c>
      <c r="AJ37" s="24" t="s">
        <v>336</v>
      </c>
      <c r="AK37" s="24" t="s">
        <v>174</v>
      </c>
      <c r="AL37" s="24" t="s">
        <v>1667</v>
      </c>
    </row>
    <row r="38" spans="1:38" ht="12.75" customHeight="1">
      <c r="A38" s="71"/>
      <c r="B38" s="380" t="s">
        <v>2005</v>
      </c>
      <c r="C38" s="380"/>
      <c r="D38" s="380"/>
      <c r="E38" s="380"/>
      <c r="F38" s="380"/>
      <c r="G38" s="23"/>
      <c r="H38" s="23"/>
      <c r="I38" s="23"/>
      <c r="J38" s="23"/>
      <c r="K38" s="23"/>
      <c r="L38" s="23"/>
      <c r="M38" s="23"/>
      <c r="N38" s="23"/>
      <c r="O38" s="23"/>
      <c r="P38" s="23"/>
      <c r="Q38" s="23"/>
      <c r="R38" s="23"/>
      <c r="S38" s="23"/>
      <c r="T38" s="23"/>
      <c r="U38" s="23"/>
      <c r="V38" s="23"/>
      <c r="W38" s="23"/>
      <c r="X38" s="23"/>
      <c r="Y38" s="23"/>
      <c r="Z38" s="23"/>
      <c r="AA38" s="24" t="s">
        <v>2006</v>
      </c>
      <c r="AB38" s="24" t="s">
        <v>2007</v>
      </c>
      <c r="AC38" s="13">
        <f>IF($D$76&lt;&gt;"",$D$76,"")</f>
        <v>16161</v>
      </c>
      <c r="AD38" s="24" t="s">
        <v>1907</v>
      </c>
      <c r="AE38" s="24" t="s">
        <v>1981</v>
      </c>
      <c r="AF38" s="24" t="s">
        <v>333</v>
      </c>
      <c r="AG38" s="24" t="s">
        <v>1799</v>
      </c>
      <c r="AH38" s="24" t="s">
        <v>335</v>
      </c>
      <c r="AI38" s="24" t="s">
        <v>174</v>
      </c>
      <c r="AJ38" s="24" t="s">
        <v>336</v>
      </c>
      <c r="AK38" s="24" t="s">
        <v>174</v>
      </c>
      <c r="AL38" s="24" t="s">
        <v>1801</v>
      </c>
    </row>
    <row r="39" spans="1:38" ht="12.75" customHeight="1">
      <c r="A39" s="71"/>
      <c r="B39" s="39"/>
      <c r="C39" s="39"/>
      <c r="D39" s="39"/>
      <c r="E39" s="39"/>
      <c r="F39" s="39"/>
      <c r="G39" s="23"/>
      <c r="H39" s="23"/>
      <c r="I39" s="23"/>
      <c r="J39" s="23"/>
      <c r="K39" s="23"/>
      <c r="L39" s="23"/>
      <c r="M39" s="23"/>
      <c r="N39" s="23"/>
      <c r="O39" s="23"/>
      <c r="P39" s="23"/>
      <c r="Q39" s="23"/>
      <c r="R39" s="23"/>
      <c r="S39" s="23"/>
      <c r="T39" s="23"/>
      <c r="U39" s="23"/>
      <c r="V39" s="23"/>
      <c r="W39" s="23"/>
      <c r="X39" s="23"/>
      <c r="Y39" s="23"/>
      <c r="Z39" s="23"/>
      <c r="AA39" s="24" t="s">
        <v>2008</v>
      </c>
      <c r="AB39" s="24" t="s">
        <v>2009</v>
      </c>
      <c r="AC39" s="13">
        <f>IF($D$77&lt;&gt;"",$D$77,"")</f>
        <v>12066</v>
      </c>
      <c r="AD39" s="24" t="s">
        <v>1907</v>
      </c>
      <c r="AE39" s="24" t="s">
        <v>1981</v>
      </c>
      <c r="AF39" s="24" t="s">
        <v>333</v>
      </c>
      <c r="AG39" s="24" t="s">
        <v>1799</v>
      </c>
      <c r="AH39" s="24" t="s">
        <v>335</v>
      </c>
      <c r="AI39" s="24" t="s">
        <v>174</v>
      </c>
      <c r="AJ39" s="24" t="s">
        <v>336</v>
      </c>
      <c r="AK39" s="24" t="s">
        <v>174</v>
      </c>
      <c r="AL39" s="24" t="s">
        <v>1801</v>
      </c>
    </row>
    <row r="40" spans="1:38" ht="12.75" customHeight="1">
      <c r="A40" s="357" t="s">
        <v>2689</v>
      </c>
      <c r="B40" s="452" t="s">
        <v>1911</v>
      </c>
      <c r="C40" s="379"/>
      <c r="D40" s="98"/>
      <c r="E40" s="23"/>
      <c r="F40" s="23"/>
      <c r="G40" s="23"/>
      <c r="H40" s="23"/>
      <c r="I40" s="23"/>
      <c r="J40" s="23"/>
      <c r="K40" s="23"/>
      <c r="L40" s="23"/>
      <c r="M40" s="23"/>
      <c r="N40" s="23"/>
      <c r="O40" s="23"/>
      <c r="P40" s="23"/>
      <c r="Q40" s="23"/>
      <c r="R40" s="23"/>
      <c r="S40" s="23"/>
      <c r="T40" s="23"/>
      <c r="U40" s="23"/>
      <c r="V40" s="23"/>
      <c r="W40" s="23"/>
      <c r="X40" s="23"/>
      <c r="Y40" s="23"/>
      <c r="Z40" s="23"/>
      <c r="AA40" s="24" t="s">
        <v>2010</v>
      </c>
      <c r="AB40" s="24" t="s">
        <v>2011</v>
      </c>
      <c r="AC40" s="13">
        <f>IF($D$78&lt;&gt;"",$D$78,"")</f>
        <v>6281</v>
      </c>
      <c r="AD40" s="24" t="s">
        <v>1907</v>
      </c>
      <c r="AE40" s="24" t="s">
        <v>1981</v>
      </c>
      <c r="AF40" s="24" t="s">
        <v>333</v>
      </c>
      <c r="AG40" s="24" t="s">
        <v>1799</v>
      </c>
      <c r="AH40" s="24" t="s">
        <v>335</v>
      </c>
      <c r="AI40" s="24" t="s">
        <v>174</v>
      </c>
      <c r="AJ40" s="24" t="s">
        <v>336</v>
      </c>
      <c r="AK40" s="24" t="s">
        <v>174</v>
      </c>
      <c r="AL40" s="24" t="s">
        <v>1801</v>
      </c>
    </row>
    <row r="41" spans="1:38" ht="12.75" customHeight="1">
      <c r="A41" s="56"/>
      <c r="B41" s="452" t="s">
        <v>1914</v>
      </c>
      <c r="C41" s="379"/>
      <c r="D41" s="98"/>
      <c r="E41" s="23"/>
      <c r="F41" s="23"/>
      <c r="G41" s="23"/>
      <c r="H41" s="23"/>
      <c r="I41" s="23"/>
      <c r="J41" s="23"/>
      <c r="K41" s="23"/>
      <c r="L41" s="23"/>
      <c r="M41" s="23"/>
      <c r="N41" s="23"/>
      <c r="O41" s="23"/>
      <c r="P41" s="23"/>
      <c r="Q41" s="23"/>
      <c r="R41" s="23"/>
      <c r="S41" s="23"/>
      <c r="T41" s="23"/>
      <c r="U41" s="23"/>
      <c r="V41" s="23"/>
      <c r="W41" s="23"/>
      <c r="X41" s="23"/>
      <c r="Y41" s="23"/>
      <c r="Z41" s="23"/>
      <c r="AA41" s="24" t="s">
        <v>2012</v>
      </c>
      <c r="AB41" s="24" t="s">
        <v>2013</v>
      </c>
      <c r="AC41" s="13">
        <f>IF($D$79&lt;&gt;"",$D$79,"")</f>
        <v>5850</v>
      </c>
      <c r="AD41" s="24" t="s">
        <v>1907</v>
      </c>
      <c r="AE41" s="24" t="s">
        <v>1981</v>
      </c>
      <c r="AF41" s="24" t="s">
        <v>333</v>
      </c>
      <c r="AG41" s="24" t="s">
        <v>1799</v>
      </c>
      <c r="AH41" s="24" t="s">
        <v>335</v>
      </c>
      <c r="AI41" s="24" t="s">
        <v>174</v>
      </c>
      <c r="AJ41" s="24" t="s">
        <v>336</v>
      </c>
      <c r="AK41" s="24" t="s">
        <v>174</v>
      </c>
      <c r="AL41" s="24" t="s">
        <v>1801</v>
      </c>
    </row>
    <row r="42" spans="1:38" ht="12.75" customHeight="1">
      <c r="A42" s="56"/>
      <c r="B42" s="452" t="s">
        <v>1917</v>
      </c>
      <c r="C42" s="379"/>
      <c r="D42" s="98"/>
      <c r="E42" s="23"/>
      <c r="F42" s="23"/>
      <c r="G42" s="23"/>
      <c r="H42" s="23"/>
      <c r="I42" s="23"/>
      <c r="J42" s="23"/>
      <c r="K42" s="23"/>
      <c r="L42" s="23"/>
      <c r="M42" s="23"/>
      <c r="N42" s="23"/>
      <c r="O42" s="23"/>
      <c r="P42" s="23"/>
      <c r="Q42" s="23"/>
      <c r="R42" s="23"/>
      <c r="S42" s="23"/>
      <c r="T42" s="23"/>
      <c r="U42" s="23"/>
      <c r="V42" s="23"/>
      <c r="W42" s="23"/>
      <c r="X42" s="23"/>
      <c r="Y42" s="23"/>
      <c r="Z42" s="23"/>
      <c r="AA42" s="24" t="s">
        <v>2014</v>
      </c>
      <c r="AB42" s="24" t="s">
        <v>1980</v>
      </c>
      <c r="AC42" s="13">
        <f>IF($E$67&lt;&gt;"",$E$67,"")</f>
        <v>31187</v>
      </c>
      <c r="AD42" s="24" t="s">
        <v>1907</v>
      </c>
      <c r="AE42" s="24" t="s">
        <v>1981</v>
      </c>
      <c r="AF42" s="24" t="s">
        <v>333</v>
      </c>
      <c r="AG42" s="24" t="s">
        <v>1799</v>
      </c>
      <c r="AH42" s="24" t="s">
        <v>334</v>
      </c>
      <c r="AI42" s="24" t="s">
        <v>174</v>
      </c>
      <c r="AJ42" s="24" t="s">
        <v>336</v>
      </c>
      <c r="AK42" s="24" t="s">
        <v>174</v>
      </c>
      <c r="AL42" s="24" t="s">
        <v>338</v>
      </c>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 t="s">
        <v>2015</v>
      </c>
      <c r="AB43" s="24" t="s">
        <v>1984</v>
      </c>
      <c r="AC43" s="13">
        <f>IF($E$68&lt;&gt;"",$E$68,"")</f>
        <v>22867</v>
      </c>
      <c r="AD43" s="24" t="s">
        <v>1907</v>
      </c>
      <c r="AE43" s="24" t="s">
        <v>1981</v>
      </c>
      <c r="AF43" s="24" t="s">
        <v>333</v>
      </c>
      <c r="AG43" s="24" t="s">
        <v>1799</v>
      </c>
      <c r="AH43" s="24" t="s">
        <v>334</v>
      </c>
      <c r="AI43" s="24" t="s">
        <v>174</v>
      </c>
      <c r="AJ43" s="24" t="s">
        <v>336</v>
      </c>
      <c r="AK43" s="24" t="s">
        <v>174</v>
      </c>
      <c r="AL43" s="24" t="s">
        <v>338</v>
      </c>
    </row>
    <row r="44" spans="1:38" ht="51">
      <c r="A44" s="71"/>
      <c r="B44" s="414" t="s">
        <v>2016</v>
      </c>
      <c r="C44" s="454"/>
      <c r="D44" s="455"/>
      <c r="E44" s="82" t="s">
        <v>2017</v>
      </c>
      <c r="F44" s="82" t="s">
        <v>2018</v>
      </c>
      <c r="G44" s="23"/>
      <c r="H44" s="23"/>
      <c r="I44" s="23"/>
      <c r="J44" s="23"/>
      <c r="K44" s="23"/>
      <c r="L44" s="23"/>
      <c r="M44" s="23"/>
      <c r="N44" s="23"/>
      <c r="O44" s="23"/>
      <c r="P44" s="23"/>
      <c r="Q44" s="23"/>
      <c r="R44" s="23"/>
      <c r="S44" s="23"/>
      <c r="T44" s="23"/>
      <c r="U44" s="23"/>
      <c r="V44" s="23"/>
      <c r="W44" s="23"/>
      <c r="X44" s="23"/>
      <c r="Y44" s="23"/>
      <c r="Z44" s="23"/>
      <c r="AA44" s="24" t="s">
        <v>2019</v>
      </c>
      <c r="AB44" s="24" t="s">
        <v>1987</v>
      </c>
      <c r="AC44" s="13">
        <f>IF($E$69&lt;&gt;"",$E$69,"")</f>
        <v>20015</v>
      </c>
      <c r="AD44" s="24" t="s">
        <v>1907</v>
      </c>
      <c r="AE44" s="24" t="s">
        <v>1981</v>
      </c>
      <c r="AF44" s="24" t="s">
        <v>333</v>
      </c>
      <c r="AG44" s="24" t="s">
        <v>1799</v>
      </c>
      <c r="AH44" s="24" t="s">
        <v>334</v>
      </c>
      <c r="AI44" s="24" t="s">
        <v>174</v>
      </c>
      <c r="AJ44" s="24" t="s">
        <v>336</v>
      </c>
      <c r="AK44" s="24" t="s">
        <v>174</v>
      </c>
      <c r="AL44" s="24" t="s">
        <v>338</v>
      </c>
    </row>
    <row r="45" spans="1:38" ht="12.75" customHeight="1">
      <c r="A45" s="71"/>
      <c r="B45" s="228" t="s">
        <v>2020</v>
      </c>
      <c r="C45" s="276"/>
      <c r="D45" s="276"/>
      <c r="E45" s="81" t="s">
        <v>1746</v>
      </c>
      <c r="F45" s="81" t="s">
        <v>1746</v>
      </c>
      <c r="G45" s="23"/>
      <c r="H45" s="23"/>
      <c r="I45" s="23"/>
      <c r="J45" s="23"/>
      <c r="K45" s="23"/>
      <c r="L45" s="23"/>
      <c r="M45" s="23"/>
      <c r="N45" s="23"/>
      <c r="O45" s="23"/>
      <c r="P45" s="23"/>
      <c r="Q45" s="23"/>
      <c r="R45" s="23"/>
      <c r="S45" s="23"/>
      <c r="T45" s="23"/>
      <c r="U45" s="23"/>
      <c r="V45" s="23"/>
      <c r="W45" s="23"/>
      <c r="X45" s="23"/>
      <c r="Y45" s="23"/>
      <c r="Z45" s="23"/>
      <c r="AA45" s="24" t="s">
        <v>2021</v>
      </c>
      <c r="AB45" s="24" t="s">
        <v>1990</v>
      </c>
      <c r="AC45" s="13">
        <f>IF($E$70&lt;&gt;"",$E$70,"")</f>
        <v>19544</v>
      </c>
      <c r="AD45" s="24" t="s">
        <v>1907</v>
      </c>
      <c r="AE45" s="24" t="s">
        <v>1981</v>
      </c>
      <c r="AF45" s="24" t="s">
        <v>333</v>
      </c>
      <c r="AG45" s="24" t="s">
        <v>1799</v>
      </c>
      <c r="AH45" s="24" t="s">
        <v>334</v>
      </c>
      <c r="AI45" s="24" t="s">
        <v>174</v>
      </c>
      <c r="AJ45" s="24" t="s">
        <v>336</v>
      </c>
      <c r="AK45" s="24" t="s">
        <v>174</v>
      </c>
      <c r="AL45" s="24" t="s">
        <v>338</v>
      </c>
    </row>
    <row r="46" spans="1:38" ht="12.75" customHeight="1">
      <c r="A46" s="71"/>
      <c r="B46" s="453" t="s">
        <v>1920</v>
      </c>
      <c r="C46" s="394"/>
      <c r="D46" s="382"/>
      <c r="E46" s="353">
        <v>115977604</v>
      </c>
      <c r="F46" s="353">
        <v>1439</v>
      </c>
      <c r="G46" s="23"/>
      <c r="H46" s="23"/>
      <c r="I46" s="23"/>
      <c r="J46" s="23"/>
      <c r="K46" s="23"/>
      <c r="L46" s="23"/>
      <c r="M46" s="23"/>
      <c r="N46" s="23"/>
      <c r="O46" s="23"/>
      <c r="P46" s="23"/>
      <c r="Q46" s="23"/>
      <c r="R46" s="23"/>
      <c r="S46" s="23"/>
      <c r="T46" s="23"/>
      <c r="U46" s="23"/>
      <c r="V46" s="23"/>
      <c r="W46" s="23"/>
      <c r="X46" s="23"/>
      <c r="Y46" s="23"/>
      <c r="Z46" s="23"/>
      <c r="AA46" s="24" t="s">
        <v>2022</v>
      </c>
      <c r="AB46" s="24" t="s">
        <v>1993</v>
      </c>
      <c r="AC46" s="13">
        <f>IF($E$71&lt;&gt;"",$E$71,"")</f>
        <v>17928</v>
      </c>
      <c r="AD46" s="24" t="s">
        <v>1907</v>
      </c>
      <c r="AE46" s="24" t="s">
        <v>1981</v>
      </c>
      <c r="AF46" s="24" t="s">
        <v>333</v>
      </c>
      <c r="AG46" s="24" t="s">
        <v>1799</v>
      </c>
      <c r="AH46" s="24" t="s">
        <v>334</v>
      </c>
      <c r="AI46" s="24" t="s">
        <v>174</v>
      </c>
      <c r="AJ46" s="24" t="s">
        <v>336</v>
      </c>
      <c r="AK46" s="24" t="s">
        <v>174</v>
      </c>
      <c r="AL46" s="24" t="s">
        <v>338</v>
      </c>
    </row>
    <row r="47" spans="1:38" ht="26.25" customHeight="1">
      <c r="A47" s="71"/>
      <c r="B47" s="407" t="s">
        <v>2023</v>
      </c>
      <c r="C47" s="394"/>
      <c r="D47" s="382"/>
      <c r="E47" s="353">
        <v>37734388</v>
      </c>
      <c r="F47" s="353">
        <v>281807</v>
      </c>
      <c r="G47" s="23"/>
      <c r="H47" s="23"/>
      <c r="I47" s="23"/>
      <c r="J47" s="23"/>
      <c r="K47" s="23"/>
      <c r="L47" s="23"/>
      <c r="M47" s="23"/>
      <c r="N47" s="23"/>
      <c r="O47" s="23"/>
      <c r="P47" s="23"/>
      <c r="Q47" s="23"/>
      <c r="R47" s="23"/>
      <c r="S47" s="23"/>
      <c r="T47" s="23"/>
      <c r="U47" s="23"/>
      <c r="V47" s="23"/>
      <c r="W47" s="23"/>
      <c r="X47" s="23"/>
      <c r="Y47" s="23"/>
      <c r="Z47" s="23"/>
      <c r="AA47" s="24" t="s">
        <v>2024</v>
      </c>
      <c r="AB47" s="24" t="s">
        <v>1995</v>
      </c>
      <c r="AC47" s="13">
        <f>IF($E$72&lt;&gt;"",$E$72,"")</f>
        <v>14089</v>
      </c>
      <c r="AD47" s="24" t="s">
        <v>1907</v>
      </c>
      <c r="AE47" s="24" t="s">
        <v>1981</v>
      </c>
      <c r="AF47" s="24" t="s">
        <v>333</v>
      </c>
      <c r="AG47" s="24" t="s">
        <v>1799</v>
      </c>
      <c r="AH47" s="24" t="s">
        <v>334</v>
      </c>
      <c r="AI47" s="24" t="s">
        <v>174</v>
      </c>
      <c r="AJ47" s="24" t="s">
        <v>336</v>
      </c>
      <c r="AK47" s="24" t="s">
        <v>174</v>
      </c>
      <c r="AL47" s="24" t="s">
        <v>338</v>
      </c>
    </row>
    <row r="48" spans="1:38" ht="40.5" customHeight="1">
      <c r="A48" s="71"/>
      <c r="B48" s="407" t="s">
        <v>2025</v>
      </c>
      <c r="C48" s="394"/>
      <c r="D48" s="382"/>
      <c r="E48" s="353">
        <v>64348513</v>
      </c>
      <c r="F48" s="353">
        <v>12358090</v>
      </c>
      <c r="G48" s="23"/>
      <c r="H48" s="23"/>
      <c r="I48" s="23"/>
      <c r="J48" s="23"/>
      <c r="K48" s="23"/>
      <c r="L48" s="23"/>
      <c r="M48" s="23"/>
      <c r="N48" s="23"/>
      <c r="O48" s="23"/>
      <c r="P48" s="23"/>
      <c r="Q48" s="23"/>
      <c r="R48" s="23"/>
      <c r="S48" s="23"/>
      <c r="T48" s="23"/>
      <c r="U48" s="23"/>
      <c r="V48" s="23"/>
      <c r="W48" s="23"/>
      <c r="X48" s="23"/>
      <c r="Y48" s="23"/>
      <c r="Z48" s="23"/>
      <c r="AA48" s="24" t="s">
        <v>2026</v>
      </c>
      <c r="AB48" s="24" t="s">
        <v>1997</v>
      </c>
      <c r="AC48" s="13">
        <f>IF($E$73&lt;&gt;"",$E$73,"")</f>
        <v>484</v>
      </c>
      <c r="AD48" s="24" t="s">
        <v>1907</v>
      </c>
      <c r="AE48" s="24" t="s">
        <v>1981</v>
      </c>
      <c r="AF48" s="24" t="s">
        <v>333</v>
      </c>
      <c r="AG48" s="24" t="s">
        <v>1799</v>
      </c>
      <c r="AH48" s="24" t="s">
        <v>334</v>
      </c>
      <c r="AI48" s="24" t="s">
        <v>174</v>
      </c>
      <c r="AJ48" s="24" t="s">
        <v>336</v>
      </c>
      <c r="AK48" s="24" t="s">
        <v>174</v>
      </c>
      <c r="AL48" s="24" t="s">
        <v>338</v>
      </c>
    </row>
    <row r="49" spans="1:38" ht="27.75" customHeight="1">
      <c r="A49" s="71"/>
      <c r="B49" s="407" t="s">
        <v>2027</v>
      </c>
      <c r="C49" s="394"/>
      <c r="D49" s="382"/>
      <c r="E49" s="353">
        <v>8993771</v>
      </c>
      <c r="F49" s="353">
        <v>2596755</v>
      </c>
      <c r="G49" s="23"/>
      <c r="H49" s="23"/>
      <c r="I49" s="23"/>
      <c r="J49" s="23"/>
      <c r="K49" s="23"/>
      <c r="L49" s="23"/>
      <c r="M49" s="23"/>
      <c r="N49" s="23"/>
      <c r="O49" s="23"/>
      <c r="P49" s="23"/>
      <c r="Q49" s="23"/>
      <c r="R49" s="23"/>
      <c r="S49" s="23"/>
      <c r="T49" s="23"/>
      <c r="U49" s="23"/>
      <c r="V49" s="23"/>
      <c r="W49" s="23"/>
      <c r="X49" s="23"/>
      <c r="Y49" s="23"/>
      <c r="Z49" s="23"/>
      <c r="AA49" s="24" t="s">
        <v>2028</v>
      </c>
      <c r="AB49" s="24" t="s">
        <v>2001</v>
      </c>
      <c r="AC49" s="13">
        <f>IF($E$74&lt;&gt;"",$E$74,"")</f>
        <v>2099</v>
      </c>
      <c r="AD49" s="24" t="s">
        <v>1907</v>
      </c>
      <c r="AE49" s="24" t="s">
        <v>1981</v>
      </c>
      <c r="AF49" s="24" t="s">
        <v>333</v>
      </c>
      <c r="AG49" s="24" t="s">
        <v>1799</v>
      </c>
      <c r="AH49" s="24" t="s">
        <v>334</v>
      </c>
      <c r="AI49" s="24" t="s">
        <v>174</v>
      </c>
      <c r="AJ49" s="24" t="s">
        <v>336</v>
      </c>
      <c r="AK49" s="24" t="s">
        <v>174</v>
      </c>
      <c r="AL49" s="24" t="s">
        <v>338</v>
      </c>
    </row>
    <row r="50" spans="1:38" ht="12.75" customHeight="1">
      <c r="A50" s="71"/>
      <c r="B50" s="453" t="s">
        <v>1933</v>
      </c>
      <c r="C50" s="394"/>
      <c r="D50" s="382"/>
      <c r="E50" s="354">
        <f>SUM($E$46:$E$49)</f>
        <v>227054276</v>
      </c>
      <c r="F50" s="354">
        <f>SUM($F$46:$F$49)</f>
        <v>15238091</v>
      </c>
      <c r="G50" s="23"/>
      <c r="H50" s="23"/>
      <c r="I50" s="23"/>
      <c r="J50" s="23"/>
      <c r="K50" s="23"/>
      <c r="L50" s="23"/>
      <c r="M50" s="23"/>
      <c r="N50" s="23"/>
      <c r="O50" s="23"/>
      <c r="P50" s="23"/>
      <c r="Q50" s="23"/>
      <c r="R50" s="23"/>
      <c r="S50" s="23"/>
      <c r="T50" s="23"/>
      <c r="U50" s="23"/>
      <c r="V50" s="23"/>
      <c r="W50" s="23"/>
      <c r="X50" s="23"/>
      <c r="Y50" s="23"/>
      <c r="Z50" s="23"/>
      <c r="AA50" s="24" t="s">
        <v>2029</v>
      </c>
      <c r="AB50" s="24" t="s">
        <v>2004</v>
      </c>
      <c r="AC50" s="13">
        <f>IF($E$75&lt;&gt;"",$E$75,"")</f>
        <v>0.59399999999999997</v>
      </c>
      <c r="AD50" s="24" t="s">
        <v>1907</v>
      </c>
      <c r="AE50" s="24" t="s">
        <v>1981</v>
      </c>
      <c r="AF50" s="24" t="s">
        <v>333</v>
      </c>
      <c r="AG50" s="24" t="s">
        <v>1799</v>
      </c>
      <c r="AH50" s="24" t="s">
        <v>334</v>
      </c>
      <c r="AI50" s="24" t="s">
        <v>174</v>
      </c>
      <c r="AJ50" s="24" t="s">
        <v>336</v>
      </c>
      <c r="AK50" s="24" t="s">
        <v>174</v>
      </c>
      <c r="AL50" s="24" t="s">
        <v>1667</v>
      </c>
    </row>
    <row r="51" spans="1:38" ht="12.75" customHeight="1">
      <c r="A51" s="71"/>
      <c r="B51" s="228" t="s">
        <v>2030</v>
      </c>
      <c r="C51" s="276"/>
      <c r="D51" s="276"/>
      <c r="E51" s="81" t="s">
        <v>1746</v>
      </c>
      <c r="F51" s="81" t="s">
        <v>1746</v>
      </c>
      <c r="G51" s="23"/>
      <c r="H51" s="23"/>
      <c r="I51" s="23"/>
      <c r="J51" s="23"/>
      <c r="K51" s="23"/>
      <c r="L51" s="23"/>
      <c r="M51" s="23"/>
      <c r="N51" s="23"/>
      <c r="O51" s="23"/>
      <c r="P51" s="23"/>
      <c r="Q51" s="23"/>
      <c r="R51" s="23"/>
      <c r="S51" s="23"/>
      <c r="T51" s="23"/>
      <c r="U51" s="23"/>
      <c r="V51" s="23"/>
      <c r="W51" s="23"/>
      <c r="X51" s="23"/>
      <c r="Y51" s="23"/>
      <c r="Z51" s="23"/>
      <c r="AA51" s="24" t="s">
        <v>2031</v>
      </c>
      <c r="AB51" s="24" t="s">
        <v>2007</v>
      </c>
      <c r="AC51" s="13">
        <f>IF($E$76&lt;&gt;"",$E$76,"")</f>
        <v>16862</v>
      </c>
      <c r="AD51" s="24" t="s">
        <v>1907</v>
      </c>
      <c r="AE51" s="24" t="s">
        <v>1981</v>
      </c>
      <c r="AF51" s="24" t="s">
        <v>333</v>
      </c>
      <c r="AG51" s="24" t="s">
        <v>1799</v>
      </c>
      <c r="AH51" s="24" t="s">
        <v>334</v>
      </c>
      <c r="AI51" s="24" t="s">
        <v>174</v>
      </c>
      <c r="AJ51" s="24" t="s">
        <v>336</v>
      </c>
      <c r="AK51" s="24" t="s">
        <v>174</v>
      </c>
      <c r="AL51" s="24" t="s">
        <v>1801</v>
      </c>
    </row>
    <row r="52" spans="1:38" ht="12.75" customHeight="1">
      <c r="A52" s="71"/>
      <c r="B52" s="407" t="s">
        <v>1936</v>
      </c>
      <c r="C52" s="394"/>
      <c r="D52" s="382"/>
      <c r="E52" s="355">
        <v>65909210</v>
      </c>
      <c r="F52" s="355">
        <v>21179726</v>
      </c>
      <c r="G52" s="23"/>
      <c r="H52" s="23"/>
      <c r="I52" s="23"/>
      <c r="J52" s="23"/>
      <c r="K52" s="23"/>
      <c r="L52" s="23"/>
      <c r="M52" s="23"/>
      <c r="N52" s="23"/>
      <c r="O52" s="23"/>
      <c r="P52" s="23"/>
      <c r="Q52" s="23"/>
      <c r="R52" s="23"/>
      <c r="S52" s="23"/>
      <c r="T52" s="23"/>
      <c r="U52" s="23"/>
      <c r="V52" s="23"/>
      <c r="W52" s="23"/>
      <c r="X52" s="23"/>
      <c r="Y52" s="23"/>
      <c r="Z52" s="23"/>
      <c r="AA52" s="24" t="s">
        <v>2032</v>
      </c>
      <c r="AB52" s="24" t="s">
        <v>2009</v>
      </c>
      <c r="AC52" s="13">
        <f>IF($E$77&lt;&gt;"",$E$77,"")</f>
        <v>11895</v>
      </c>
      <c r="AD52" s="24" t="s">
        <v>1907</v>
      </c>
      <c r="AE52" s="24" t="s">
        <v>1981</v>
      </c>
      <c r="AF52" s="24" t="s">
        <v>333</v>
      </c>
      <c r="AG52" s="24" t="s">
        <v>1799</v>
      </c>
      <c r="AH52" s="24" t="s">
        <v>334</v>
      </c>
      <c r="AI52" s="24" t="s">
        <v>174</v>
      </c>
      <c r="AJ52" s="24" t="s">
        <v>336</v>
      </c>
      <c r="AK52" s="24" t="s">
        <v>174</v>
      </c>
      <c r="AL52" s="24" t="s">
        <v>1801</v>
      </c>
    </row>
    <row r="53" spans="1:38" ht="12.75" customHeight="1">
      <c r="A53" s="71"/>
      <c r="B53" s="407" t="s">
        <v>1939</v>
      </c>
      <c r="C53" s="394"/>
      <c r="D53" s="382"/>
      <c r="E53" s="355">
        <v>4221149</v>
      </c>
      <c r="F53" s="81" t="s">
        <v>1746</v>
      </c>
      <c r="G53" s="23"/>
      <c r="H53" s="23"/>
      <c r="I53" s="23"/>
      <c r="J53" s="23"/>
      <c r="K53" s="23"/>
      <c r="L53" s="23"/>
      <c r="M53" s="23"/>
      <c r="N53" s="23"/>
      <c r="O53" s="23"/>
      <c r="P53" s="23"/>
      <c r="Q53" s="23"/>
      <c r="R53" s="23"/>
      <c r="S53" s="23"/>
      <c r="T53" s="23"/>
      <c r="U53" s="23"/>
      <c r="V53" s="23"/>
      <c r="W53" s="23"/>
      <c r="X53" s="23"/>
      <c r="Y53" s="23"/>
      <c r="Z53" s="23"/>
      <c r="AA53" s="24" t="s">
        <v>2033</v>
      </c>
      <c r="AB53" s="24" t="s">
        <v>2011</v>
      </c>
      <c r="AC53" s="13">
        <f>IF($E$78&lt;&gt;"",$E$78,"")</f>
        <v>7572</v>
      </c>
      <c r="AD53" s="24" t="s">
        <v>1907</v>
      </c>
      <c r="AE53" s="24" t="s">
        <v>1981</v>
      </c>
      <c r="AF53" s="24" t="s">
        <v>333</v>
      </c>
      <c r="AG53" s="24" t="s">
        <v>1799</v>
      </c>
      <c r="AH53" s="24" t="s">
        <v>334</v>
      </c>
      <c r="AI53" s="24" t="s">
        <v>174</v>
      </c>
      <c r="AJ53" s="24" t="s">
        <v>336</v>
      </c>
      <c r="AK53" s="24" t="s">
        <v>174</v>
      </c>
      <c r="AL53" s="24" t="s">
        <v>1801</v>
      </c>
    </row>
    <row r="54" spans="1:38" ht="25.5" customHeight="1">
      <c r="A54" s="71"/>
      <c r="B54" s="407" t="s">
        <v>1942</v>
      </c>
      <c r="C54" s="394"/>
      <c r="D54" s="382"/>
      <c r="E54" s="355">
        <v>267820</v>
      </c>
      <c r="F54" s="356"/>
      <c r="G54" s="23"/>
      <c r="H54" s="23"/>
      <c r="I54" s="23"/>
      <c r="J54" s="23"/>
      <c r="K54" s="23"/>
      <c r="L54" s="23"/>
      <c r="M54" s="23"/>
      <c r="N54" s="23"/>
      <c r="O54" s="23"/>
      <c r="P54" s="23"/>
      <c r="Q54" s="23"/>
      <c r="R54" s="23"/>
      <c r="S54" s="23"/>
      <c r="T54" s="23"/>
      <c r="U54" s="23"/>
      <c r="V54" s="23"/>
      <c r="W54" s="23"/>
      <c r="X54" s="23"/>
      <c r="Y54" s="23"/>
      <c r="Z54" s="23"/>
      <c r="AA54" s="24" t="s">
        <v>2034</v>
      </c>
      <c r="AB54" s="24" t="s">
        <v>2013</v>
      </c>
      <c r="AC54" s="13">
        <f>IF($E$79&lt;&gt;"",$E$79,"")</f>
        <v>7396</v>
      </c>
      <c r="AD54" s="24" t="s">
        <v>1907</v>
      </c>
      <c r="AE54" s="24" t="s">
        <v>1981</v>
      </c>
      <c r="AF54" s="24" t="s">
        <v>333</v>
      </c>
      <c r="AG54" s="24" t="s">
        <v>1799</v>
      </c>
      <c r="AH54" s="24" t="s">
        <v>334</v>
      </c>
      <c r="AI54" s="24" t="s">
        <v>174</v>
      </c>
      <c r="AJ54" s="24" t="s">
        <v>336</v>
      </c>
      <c r="AK54" s="24" t="s">
        <v>174</v>
      </c>
      <c r="AL54" s="24" t="s">
        <v>1801</v>
      </c>
    </row>
    <row r="55" spans="1:38" ht="12.75" customHeight="1">
      <c r="A55" s="71"/>
      <c r="B55" s="453" t="s">
        <v>1944</v>
      </c>
      <c r="C55" s="394"/>
      <c r="D55" s="382"/>
      <c r="E55" s="354">
        <f>SUM($E$52:$E$54)</f>
        <v>70398179</v>
      </c>
      <c r="F55" s="354">
        <f>SUM($F$52,$F$54)</f>
        <v>21179726</v>
      </c>
      <c r="G55" s="23"/>
      <c r="H55" s="23"/>
      <c r="I55" s="23"/>
      <c r="J55" s="23"/>
      <c r="K55" s="23"/>
      <c r="L55" s="23"/>
      <c r="M55" s="23"/>
      <c r="N55" s="23"/>
      <c r="O55" s="23"/>
      <c r="P55" s="23"/>
      <c r="Q55" s="23"/>
      <c r="R55" s="23"/>
      <c r="S55" s="23"/>
      <c r="T55" s="23"/>
      <c r="U55" s="23"/>
      <c r="V55" s="23"/>
      <c r="W55" s="23"/>
      <c r="X55" s="23"/>
      <c r="Y55" s="23"/>
      <c r="Z55" s="23"/>
      <c r="AA55" s="24" t="s">
        <v>2035</v>
      </c>
      <c r="AB55" s="24" t="s">
        <v>1980</v>
      </c>
      <c r="AC55" s="13">
        <f>IF($F$67&lt;&gt;"",$F$67,"")</f>
        <v>9179</v>
      </c>
      <c r="AD55" s="24" t="s">
        <v>1907</v>
      </c>
      <c r="AE55" s="24" t="s">
        <v>1981</v>
      </c>
      <c r="AF55" s="24" t="s">
        <v>333</v>
      </c>
      <c r="AG55" s="24" t="s">
        <v>1799</v>
      </c>
      <c r="AH55" s="24" t="s">
        <v>334</v>
      </c>
      <c r="AI55" s="24" t="s">
        <v>174</v>
      </c>
      <c r="AJ55" s="24" t="s">
        <v>352</v>
      </c>
      <c r="AK55" s="24" t="s">
        <v>174</v>
      </c>
      <c r="AL55" s="24" t="s">
        <v>338</v>
      </c>
    </row>
    <row r="56" spans="1:38" ht="12.75" customHeight="1">
      <c r="A56" s="71"/>
      <c r="B56" s="453" t="s">
        <v>1948</v>
      </c>
      <c r="C56" s="394"/>
      <c r="D56" s="382"/>
      <c r="E56" s="355">
        <v>7527032</v>
      </c>
      <c r="F56" s="355">
        <v>9123005</v>
      </c>
      <c r="G56" s="23"/>
      <c r="H56" s="23"/>
      <c r="I56" s="23"/>
      <c r="J56" s="23"/>
      <c r="K56" s="23"/>
      <c r="L56" s="23"/>
      <c r="M56" s="23"/>
      <c r="N56" s="23"/>
      <c r="O56" s="23"/>
      <c r="P56" s="23"/>
      <c r="Q56" s="23"/>
      <c r="R56" s="23"/>
      <c r="S56" s="23"/>
      <c r="T56" s="23"/>
      <c r="U56" s="23"/>
      <c r="V56" s="23"/>
      <c r="W56" s="23"/>
      <c r="X56" s="23"/>
      <c r="Y56" s="23"/>
      <c r="Z56" s="23"/>
      <c r="AA56" s="24" t="s">
        <v>2036</v>
      </c>
      <c r="AB56" s="24" t="s">
        <v>1984</v>
      </c>
      <c r="AC56" s="13">
        <f>IF($F$68&lt;&gt;"",$F$68,"")</f>
        <v>4686</v>
      </c>
      <c r="AD56" s="24" t="s">
        <v>1907</v>
      </c>
      <c r="AE56" s="24" t="s">
        <v>1981</v>
      </c>
      <c r="AF56" s="24" t="s">
        <v>333</v>
      </c>
      <c r="AG56" s="24" t="s">
        <v>1799</v>
      </c>
      <c r="AH56" s="24" t="s">
        <v>334</v>
      </c>
      <c r="AI56" s="24" t="s">
        <v>174</v>
      </c>
      <c r="AJ56" s="24" t="s">
        <v>352</v>
      </c>
      <c r="AK56" s="24" t="s">
        <v>174</v>
      </c>
      <c r="AL56" s="24" t="s">
        <v>338</v>
      </c>
    </row>
    <row r="57" spans="1:38" ht="42.75" customHeight="1">
      <c r="A57" s="71"/>
      <c r="B57" s="407" t="s">
        <v>2037</v>
      </c>
      <c r="C57" s="394"/>
      <c r="D57" s="382"/>
      <c r="E57" s="355">
        <v>6789852</v>
      </c>
      <c r="F57" s="355">
        <v>8948566</v>
      </c>
      <c r="G57" s="23"/>
      <c r="H57" s="23"/>
      <c r="I57" s="23"/>
      <c r="J57" s="23"/>
      <c r="K57" s="23"/>
      <c r="L57" s="23"/>
      <c r="M57" s="23"/>
      <c r="N57" s="23"/>
      <c r="O57" s="23"/>
      <c r="P57" s="23"/>
      <c r="Q57" s="23"/>
      <c r="R57" s="23"/>
      <c r="S57" s="23"/>
      <c r="T57" s="23"/>
      <c r="U57" s="23"/>
      <c r="V57" s="23"/>
      <c r="W57" s="23"/>
      <c r="X57" s="23"/>
      <c r="Y57" s="23"/>
      <c r="Z57" s="23"/>
      <c r="AA57" s="24" t="s">
        <v>2038</v>
      </c>
      <c r="AB57" s="24" t="s">
        <v>1987</v>
      </c>
      <c r="AC57" s="13">
        <f>IF($F$69&lt;&gt;"",$F$69,"")</f>
        <v>4116</v>
      </c>
      <c r="AD57" s="24" t="s">
        <v>1907</v>
      </c>
      <c r="AE57" s="24" t="s">
        <v>1981</v>
      </c>
      <c r="AF57" s="24" t="s">
        <v>333</v>
      </c>
      <c r="AG57" s="24" t="s">
        <v>1799</v>
      </c>
      <c r="AH57" s="24" t="s">
        <v>334</v>
      </c>
      <c r="AI57" s="24" t="s">
        <v>174</v>
      </c>
      <c r="AJ57" s="24" t="s">
        <v>352</v>
      </c>
      <c r="AK57" s="24" t="s">
        <v>174</v>
      </c>
      <c r="AL57" s="24" t="s">
        <v>338</v>
      </c>
    </row>
    <row r="58" spans="1:38" ht="12.75" customHeight="1">
      <c r="A58" s="71"/>
      <c r="B58" s="453" t="s">
        <v>1956</v>
      </c>
      <c r="C58" s="394"/>
      <c r="D58" s="382"/>
      <c r="E58" s="355">
        <v>2169325</v>
      </c>
      <c r="F58" s="355">
        <v>6215979</v>
      </c>
      <c r="G58" s="23"/>
      <c r="H58" s="23"/>
      <c r="I58" s="23"/>
      <c r="J58" s="23"/>
      <c r="K58" s="23"/>
      <c r="L58" s="23"/>
      <c r="M58" s="23"/>
      <c r="N58" s="23"/>
      <c r="O58" s="23"/>
      <c r="P58" s="23"/>
      <c r="Q58" s="23"/>
      <c r="R58" s="23"/>
      <c r="S58" s="23"/>
      <c r="T58" s="23"/>
      <c r="U58" s="23"/>
      <c r="V58" s="23"/>
      <c r="W58" s="23"/>
      <c r="X58" s="23"/>
      <c r="Y58" s="23"/>
      <c r="Z58" s="23"/>
      <c r="AA58" s="24" t="s">
        <v>2039</v>
      </c>
      <c r="AB58" s="24" t="s">
        <v>1990</v>
      </c>
      <c r="AC58" s="13">
        <f>IF($F$70&lt;&gt;"",$F$70,"")</f>
        <v>3788</v>
      </c>
      <c r="AD58" s="24" t="s">
        <v>1907</v>
      </c>
      <c r="AE58" s="24" t="s">
        <v>1981</v>
      </c>
      <c r="AF58" s="24" t="s">
        <v>333</v>
      </c>
      <c r="AG58" s="24" t="s">
        <v>1799</v>
      </c>
      <c r="AH58" s="24" t="s">
        <v>334</v>
      </c>
      <c r="AI58" s="24" t="s">
        <v>174</v>
      </c>
      <c r="AJ58" s="24" t="s">
        <v>352</v>
      </c>
      <c r="AK58" s="24" t="s">
        <v>174</v>
      </c>
      <c r="AL58" s="24" t="s">
        <v>338</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t="s">
        <v>2040</v>
      </c>
      <c r="AB59" s="24" t="s">
        <v>1993</v>
      </c>
      <c r="AC59" s="13">
        <f>IF($F$71&lt;&gt;"",$F$71,"")</f>
        <v>3233</v>
      </c>
      <c r="AD59" s="24" t="s">
        <v>1907</v>
      </c>
      <c r="AE59" s="24" t="s">
        <v>1981</v>
      </c>
      <c r="AF59" s="24" t="s">
        <v>333</v>
      </c>
      <c r="AG59" s="24" t="s">
        <v>1799</v>
      </c>
      <c r="AH59" s="24" t="s">
        <v>334</v>
      </c>
      <c r="AI59" s="24" t="s">
        <v>174</v>
      </c>
      <c r="AJ59" s="24" t="s">
        <v>352</v>
      </c>
      <c r="AK59" s="24" t="s">
        <v>174</v>
      </c>
      <c r="AL59" s="24" t="s">
        <v>338</v>
      </c>
    </row>
    <row r="60" spans="1:38" ht="28.5" customHeight="1">
      <c r="A60" s="71" t="s">
        <v>2041</v>
      </c>
      <c r="B60" s="375" t="s">
        <v>2042</v>
      </c>
      <c r="C60" s="390"/>
      <c r="D60" s="390"/>
      <c r="E60" s="390"/>
      <c r="F60" s="390"/>
      <c r="G60" s="23"/>
      <c r="H60" s="23"/>
      <c r="I60" s="23"/>
      <c r="J60" s="23"/>
      <c r="K60" s="23"/>
      <c r="L60" s="23"/>
      <c r="M60" s="23"/>
      <c r="N60" s="23"/>
      <c r="O60" s="23"/>
      <c r="P60" s="23"/>
      <c r="Q60" s="23"/>
      <c r="R60" s="23"/>
      <c r="S60" s="23"/>
      <c r="T60" s="23"/>
      <c r="U60" s="23"/>
      <c r="V60" s="23"/>
      <c r="W60" s="23"/>
      <c r="X60" s="23"/>
      <c r="Y60" s="23"/>
      <c r="Z60" s="23"/>
      <c r="AA60" s="24" t="s">
        <v>2043</v>
      </c>
      <c r="AB60" s="24" t="s">
        <v>1995</v>
      </c>
      <c r="AC60" s="13">
        <f>IF($F$72&lt;&gt;"",$F$72,"")</f>
        <v>2920</v>
      </c>
      <c r="AD60" s="24" t="s">
        <v>1907</v>
      </c>
      <c r="AE60" s="24" t="s">
        <v>1981</v>
      </c>
      <c r="AF60" s="24" t="s">
        <v>333</v>
      </c>
      <c r="AG60" s="24" t="s">
        <v>1799</v>
      </c>
      <c r="AH60" s="24" t="s">
        <v>334</v>
      </c>
      <c r="AI60" s="24" t="s">
        <v>174</v>
      </c>
      <c r="AJ60" s="24" t="s">
        <v>352</v>
      </c>
      <c r="AK60" s="24" t="s">
        <v>174</v>
      </c>
      <c r="AL60" s="24" t="s">
        <v>338</v>
      </c>
    </row>
    <row r="61" spans="1:38" ht="31.5" customHeight="1">
      <c r="A61" s="71"/>
      <c r="B61" s="375" t="s">
        <v>2044</v>
      </c>
      <c r="C61" s="390"/>
      <c r="D61" s="390"/>
      <c r="E61" s="390"/>
      <c r="F61" s="390"/>
      <c r="G61" s="23"/>
      <c r="H61" s="23"/>
      <c r="I61" s="23"/>
      <c r="J61" s="23"/>
      <c r="K61" s="23"/>
      <c r="L61" s="23"/>
      <c r="M61" s="23"/>
      <c r="N61" s="23"/>
      <c r="O61" s="23"/>
      <c r="P61" s="23"/>
      <c r="Q61" s="23"/>
      <c r="R61" s="23"/>
      <c r="S61" s="23"/>
      <c r="T61" s="23"/>
      <c r="U61" s="23"/>
      <c r="V61" s="23"/>
      <c r="W61" s="23"/>
      <c r="X61" s="23"/>
      <c r="Y61" s="23"/>
      <c r="Z61" s="23"/>
      <c r="AA61" s="24" t="s">
        <v>2045</v>
      </c>
      <c r="AB61" s="24" t="s">
        <v>1997</v>
      </c>
      <c r="AC61" s="13">
        <f>IF($F$73&lt;&gt;"",$F$73,"")</f>
        <v>34</v>
      </c>
      <c r="AD61" s="24" t="s">
        <v>1907</v>
      </c>
      <c r="AE61" s="24" t="s">
        <v>1981</v>
      </c>
      <c r="AF61" s="24" t="s">
        <v>333</v>
      </c>
      <c r="AG61" s="24" t="s">
        <v>1799</v>
      </c>
      <c r="AH61" s="24" t="s">
        <v>334</v>
      </c>
      <c r="AI61" s="24" t="s">
        <v>174</v>
      </c>
      <c r="AJ61" s="24" t="s">
        <v>352</v>
      </c>
      <c r="AK61" s="24" t="s">
        <v>174</v>
      </c>
      <c r="AL61" s="24" t="s">
        <v>338</v>
      </c>
    </row>
    <row r="62" spans="1:38" ht="15" customHeight="1">
      <c r="A62" s="71"/>
      <c r="B62" s="458" t="s">
        <v>2046</v>
      </c>
      <c r="C62" s="390"/>
      <c r="D62" s="390"/>
      <c r="E62" s="390"/>
      <c r="F62" s="390"/>
      <c r="G62" s="23"/>
      <c r="H62" s="23"/>
      <c r="I62" s="23"/>
      <c r="J62" s="23"/>
      <c r="K62" s="23"/>
      <c r="L62" s="23"/>
      <c r="M62" s="23"/>
      <c r="N62" s="23"/>
      <c r="O62" s="23"/>
      <c r="P62" s="23"/>
      <c r="Q62" s="23"/>
      <c r="R62" s="23"/>
      <c r="S62" s="23"/>
      <c r="T62" s="23"/>
      <c r="U62" s="23"/>
      <c r="V62" s="23"/>
      <c r="W62" s="23"/>
      <c r="X62" s="23"/>
      <c r="Y62" s="23"/>
      <c r="Z62" s="23"/>
      <c r="AA62" s="24" t="s">
        <v>2047</v>
      </c>
      <c r="AB62" s="24" t="s">
        <v>2001</v>
      </c>
      <c r="AC62" s="13">
        <f>IF($F$74&lt;&gt;"",$F$74,"")</f>
        <v>293</v>
      </c>
      <c r="AD62" s="24" t="s">
        <v>1907</v>
      </c>
      <c r="AE62" s="24" t="s">
        <v>1981</v>
      </c>
      <c r="AF62" s="24" t="s">
        <v>333</v>
      </c>
      <c r="AG62" s="24" t="s">
        <v>1799</v>
      </c>
      <c r="AH62" s="24" t="s">
        <v>334</v>
      </c>
      <c r="AI62" s="24" t="s">
        <v>174</v>
      </c>
      <c r="AJ62" s="24" t="s">
        <v>352</v>
      </c>
      <c r="AK62" s="24" t="s">
        <v>174</v>
      </c>
      <c r="AL62" s="24" t="s">
        <v>338</v>
      </c>
    </row>
    <row r="63" spans="1:38" ht="30" customHeight="1">
      <c r="A63" s="71"/>
      <c r="B63" s="380" t="s">
        <v>2048</v>
      </c>
      <c r="C63" s="390"/>
      <c r="D63" s="390"/>
      <c r="E63" s="390"/>
      <c r="F63" s="390"/>
      <c r="G63" s="23"/>
      <c r="H63" s="23"/>
      <c r="I63" s="23"/>
      <c r="J63" s="23"/>
      <c r="K63" s="23"/>
      <c r="L63" s="23"/>
      <c r="M63" s="23"/>
      <c r="N63" s="23"/>
      <c r="O63" s="23"/>
      <c r="P63" s="23"/>
      <c r="Q63" s="23"/>
      <c r="R63" s="23"/>
      <c r="S63" s="23"/>
      <c r="T63" s="23"/>
      <c r="U63" s="23"/>
      <c r="V63" s="23"/>
      <c r="W63" s="23"/>
      <c r="X63" s="23"/>
      <c r="Y63" s="23"/>
      <c r="Z63" s="23"/>
      <c r="AA63" s="24" t="s">
        <v>2049</v>
      </c>
      <c r="AB63" s="24" t="s">
        <v>2004</v>
      </c>
      <c r="AC63" s="13">
        <f>IF($F$75&lt;&gt;"",$F$75,"")</f>
        <v>0.51700000000000002</v>
      </c>
      <c r="AD63" s="24" t="s">
        <v>1907</v>
      </c>
      <c r="AE63" s="24" t="s">
        <v>1981</v>
      </c>
      <c r="AF63" s="24" t="s">
        <v>333</v>
      </c>
      <c r="AG63" s="24" t="s">
        <v>1799</v>
      </c>
      <c r="AH63" s="24" t="s">
        <v>334</v>
      </c>
      <c r="AI63" s="24" t="s">
        <v>174</v>
      </c>
      <c r="AJ63" s="24" t="s">
        <v>352</v>
      </c>
      <c r="AK63" s="24" t="s">
        <v>174</v>
      </c>
      <c r="AL63" s="24" t="s">
        <v>1667</v>
      </c>
    </row>
    <row r="64" spans="1:38" ht="15" customHeight="1">
      <c r="A64" s="71"/>
      <c r="B64" s="448"/>
      <c r="C64" s="390"/>
      <c r="D64" s="390"/>
      <c r="E64" s="390"/>
      <c r="F64" s="390"/>
      <c r="G64" s="23"/>
      <c r="H64" s="23"/>
      <c r="I64" s="23"/>
      <c r="J64" s="23"/>
      <c r="K64" s="23"/>
      <c r="L64" s="23"/>
      <c r="M64" s="23"/>
      <c r="N64" s="23"/>
      <c r="O64" s="23"/>
      <c r="P64" s="23"/>
      <c r="Q64" s="23"/>
      <c r="R64" s="23"/>
      <c r="S64" s="23"/>
      <c r="T64" s="23"/>
      <c r="U64" s="23"/>
      <c r="V64" s="23"/>
      <c r="W64" s="23"/>
      <c r="X64" s="23"/>
      <c r="Y64" s="23"/>
      <c r="Z64" s="23"/>
      <c r="AA64" s="24" t="s">
        <v>2050</v>
      </c>
      <c r="AB64" s="24" t="s">
        <v>2007</v>
      </c>
      <c r="AC64" s="13">
        <f>IF($F$76&lt;&gt;"",$F$76,"")</f>
        <v>12342</v>
      </c>
      <c r="AD64" s="24" t="s">
        <v>1907</v>
      </c>
      <c r="AE64" s="24" t="s">
        <v>1981</v>
      </c>
      <c r="AF64" s="24" t="s">
        <v>333</v>
      </c>
      <c r="AG64" s="24" t="s">
        <v>1799</v>
      </c>
      <c r="AH64" s="24" t="s">
        <v>334</v>
      </c>
      <c r="AI64" s="24" t="s">
        <v>174</v>
      </c>
      <c r="AJ64" s="24" t="s">
        <v>352</v>
      </c>
      <c r="AK64" s="24" t="s">
        <v>174</v>
      </c>
      <c r="AL64" s="24" t="s">
        <v>1801</v>
      </c>
    </row>
    <row r="65" spans="1:38" ht="14.25" customHeight="1">
      <c r="A65" s="71"/>
      <c r="B65" s="22"/>
      <c r="C65" s="39"/>
      <c r="D65" s="39"/>
      <c r="E65" s="39"/>
      <c r="F65" s="39"/>
      <c r="G65" s="23"/>
      <c r="H65" s="23"/>
      <c r="I65" s="23"/>
      <c r="J65" s="23"/>
      <c r="K65" s="23"/>
      <c r="L65" s="23"/>
      <c r="M65" s="23"/>
      <c r="N65" s="23"/>
      <c r="O65" s="23"/>
      <c r="P65" s="23"/>
      <c r="Q65" s="23"/>
      <c r="R65" s="23"/>
      <c r="S65" s="23"/>
      <c r="T65" s="23"/>
      <c r="U65" s="23"/>
      <c r="V65" s="23"/>
      <c r="W65" s="23"/>
      <c r="X65" s="23"/>
      <c r="Y65" s="23"/>
      <c r="Z65" s="23"/>
      <c r="AA65" s="24" t="s">
        <v>2051</v>
      </c>
      <c r="AB65" s="24" t="s">
        <v>2009</v>
      </c>
      <c r="AC65" s="13">
        <f>IF($F$77&lt;&gt;"",$F$77,"")</f>
        <v>6849</v>
      </c>
      <c r="AD65" s="24" t="s">
        <v>1907</v>
      </c>
      <c r="AE65" s="24" t="s">
        <v>1981</v>
      </c>
      <c r="AF65" s="24" t="s">
        <v>333</v>
      </c>
      <c r="AG65" s="24" t="s">
        <v>1799</v>
      </c>
      <c r="AH65" s="24" t="s">
        <v>334</v>
      </c>
      <c r="AI65" s="24" t="s">
        <v>174</v>
      </c>
      <c r="AJ65" s="24" t="s">
        <v>352</v>
      </c>
      <c r="AK65" s="24" t="s">
        <v>174</v>
      </c>
      <c r="AL65" s="24" t="s">
        <v>1801</v>
      </c>
    </row>
    <row r="66" spans="1:38" ht="40.700000000000003" customHeight="1">
      <c r="A66" s="71"/>
      <c r="B66" s="277"/>
      <c r="C66" s="124" t="s">
        <v>2052</v>
      </c>
      <c r="D66" s="125" t="s">
        <v>2053</v>
      </c>
      <c r="E66" s="125" t="s">
        <v>2054</v>
      </c>
      <c r="F66" s="125" t="s">
        <v>2055</v>
      </c>
      <c r="G66" s="23"/>
      <c r="H66" s="23"/>
      <c r="I66" s="23"/>
      <c r="J66" s="23"/>
      <c r="K66" s="23"/>
      <c r="L66" s="23"/>
      <c r="M66" s="23"/>
      <c r="N66" s="23"/>
      <c r="O66" s="23"/>
      <c r="P66" s="23"/>
      <c r="Q66" s="23"/>
      <c r="R66" s="23"/>
      <c r="S66" s="23"/>
      <c r="T66" s="23"/>
      <c r="U66" s="23"/>
      <c r="V66" s="23"/>
      <c r="W66" s="23"/>
      <c r="X66" s="23"/>
      <c r="Y66" s="23"/>
      <c r="Z66" s="23"/>
      <c r="AA66" s="24" t="s">
        <v>2056</v>
      </c>
      <c r="AB66" s="24" t="s">
        <v>2011</v>
      </c>
      <c r="AC66" s="13">
        <f>IF($F$78&lt;&gt;"",$F$78,"")</f>
        <v>8241</v>
      </c>
      <c r="AD66" s="24" t="s">
        <v>1907</v>
      </c>
      <c r="AE66" s="24" t="s">
        <v>1981</v>
      </c>
      <c r="AF66" s="24" t="s">
        <v>333</v>
      </c>
      <c r="AG66" s="24" t="s">
        <v>1799</v>
      </c>
      <c r="AH66" s="24" t="s">
        <v>334</v>
      </c>
      <c r="AI66" s="24" t="s">
        <v>174</v>
      </c>
      <c r="AJ66" s="24" t="s">
        <v>352</v>
      </c>
      <c r="AK66" s="24" t="s">
        <v>174</v>
      </c>
      <c r="AL66" s="24" t="s">
        <v>1801</v>
      </c>
    </row>
    <row r="67" spans="1:38" ht="24">
      <c r="A67" s="71"/>
      <c r="B67" s="129" t="s">
        <v>535</v>
      </c>
      <c r="C67" s="130" t="s">
        <v>2057</v>
      </c>
      <c r="D67" s="352">
        <v>6203</v>
      </c>
      <c r="E67" s="352">
        <v>31187</v>
      </c>
      <c r="F67" s="352">
        <v>9179</v>
      </c>
      <c r="G67" s="23"/>
      <c r="H67" s="23"/>
      <c r="I67" s="23"/>
      <c r="J67" s="23"/>
      <c r="K67" s="23"/>
      <c r="L67" s="23"/>
      <c r="M67" s="23"/>
      <c r="N67" s="23"/>
      <c r="O67" s="23"/>
      <c r="P67" s="23"/>
      <c r="Q67" s="23"/>
      <c r="R67" s="23"/>
      <c r="S67" s="23"/>
      <c r="T67" s="23"/>
      <c r="U67" s="23"/>
      <c r="V67" s="23"/>
      <c r="W67" s="23"/>
      <c r="X67" s="23"/>
      <c r="Y67" s="23"/>
      <c r="Z67" s="23"/>
      <c r="AA67" s="24" t="s">
        <v>2058</v>
      </c>
      <c r="AB67" s="24" t="s">
        <v>2013</v>
      </c>
      <c r="AC67" s="13">
        <f>IF($F$79&lt;&gt;"",$F$79,"")</f>
        <v>8186</v>
      </c>
      <c r="AD67" s="24" t="s">
        <v>1907</v>
      </c>
      <c r="AE67" s="24" t="s">
        <v>1981</v>
      </c>
      <c r="AF67" s="24" t="s">
        <v>333</v>
      </c>
      <c r="AG67" s="24" t="s">
        <v>1799</v>
      </c>
      <c r="AH67" s="24" t="s">
        <v>334</v>
      </c>
      <c r="AI67" s="24" t="s">
        <v>174</v>
      </c>
      <c r="AJ67" s="24" t="s">
        <v>352</v>
      </c>
      <c r="AK67" s="24" t="s">
        <v>174</v>
      </c>
      <c r="AL67" s="24" t="s">
        <v>1801</v>
      </c>
    </row>
    <row r="68" spans="1:38" ht="24">
      <c r="A68" s="71"/>
      <c r="B68" s="129" t="s">
        <v>538</v>
      </c>
      <c r="C68" s="130" t="s">
        <v>2059</v>
      </c>
      <c r="D68" s="352">
        <v>5266</v>
      </c>
      <c r="E68" s="352">
        <v>22867</v>
      </c>
      <c r="F68" s="352">
        <v>4686</v>
      </c>
      <c r="G68" s="23"/>
      <c r="H68" s="23"/>
      <c r="I68" s="23"/>
      <c r="J68" s="23"/>
      <c r="K68" s="23"/>
      <c r="L68" s="23"/>
      <c r="M68" s="23"/>
      <c r="N68" s="23"/>
      <c r="O68" s="23"/>
      <c r="P68" s="23"/>
      <c r="Q68" s="23"/>
      <c r="R68" s="23"/>
      <c r="S68" s="23"/>
      <c r="T68" s="23"/>
      <c r="U68" s="23"/>
      <c r="V68" s="23"/>
      <c r="W68" s="23"/>
      <c r="X68" s="23"/>
      <c r="Y68" s="23"/>
      <c r="Z68" s="23"/>
      <c r="AA68" s="24" t="s">
        <v>2060</v>
      </c>
      <c r="AB68" s="24" t="s">
        <v>2061</v>
      </c>
      <c r="AC68" s="13">
        <f>IF($D$86&lt;&gt;"",$D$86,"")</f>
        <v>494</v>
      </c>
      <c r="AD68" s="24" t="s">
        <v>1907</v>
      </c>
      <c r="AE68" s="24" t="s">
        <v>2062</v>
      </c>
      <c r="AF68" s="24" t="s">
        <v>333</v>
      </c>
      <c r="AG68" s="24" t="s">
        <v>1799</v>
      </c>
      <c r="AH68" s="24" t="s">
        <v>335</v>
      </c>
      <c r="AI68" s="24" t="s">
        <v>174</v>
      </c>
      <c r="AJ68" s="24" t="s">
        <v>336</v>
      </c>
      <c r="AK68" s="24" t="s">
        <v>174</v>
      </c>
      <c r="AL68" s="24" t="s">
        <v>338</v>
      </c>
    </row>
    <row r="69" spans="1:38" ht="24">
      <c r="A69" s="71"/>
      <c r="B69" s="129" t="s">
        <v>541</v>
      </c>
      <c r="C69" s="130" t="s">
        <v>2063</v>
      </c>
      <c r="D69" s="352">
        <v>4237</v>
      </c>
      <c r="E69" s="352">
        <v>20015</v>
      </c>
      <c r="F69" s="352">
        <v>4116</v>
      </c>
      <c r="G69" s="23"/>
      <c r="H69" s="23"/>
      <c r="I69" s="23"/>
      <c r="J69" s="23"/>
      <c r="K69" s="23"/>
      <c r="L69" s="23"/>
      <c r="M69" s="23"/>
      <c r="N69" s="23"/>
      <c r="O69" s="23"/>
      <c r="P69" s="23"/>
      <c r="Q69" s="23"/>
      <c r="R69" s="23"/>
      <c r="S69" s="23"/>
      <c r="T69" s="23"/>
      <c r="U69" s="23"/>
      <c r="V69" s="23"/>
      <c r="W69" s="23"/>
      <c r="X69" s="23"/>
      <c r="Y69" s="23"/>
      <c r="Z69" s="23"/>
      <c r="AA69" s="24" t="s">
        <v>2064</v>
      </c>
      <c r="AB69" s="24" t="s">
        <v>2065</v>
      </c>
      <c r="AC69" s="13">
        <f>IF($D$87&lt;&gt;"",$D$87,"")</f>
        <v>3779</v>
      </c>
      <c r="AD69" s="24" t="s">
        <v>1907</v>
      </c>
      <c r="AE69" s="24" t="s">
        <v>2062</v>
      </c>
      <c r="AF69" s="24" t="s">
        <v>333</v>
      </c>
      <c r="AG69" s="24" t="s">
        <v>1799</v>
      </c>
      <c r="AH69" s="24" t="s">
        <v>335</v>
      </c>
      <c r="AI69" s="24" t="s">
        <v>174</v>
      </c>
      <c r="AJ69" s="24" t="s">
        <v>336</v>
      </c>
      <c r="AK69" s="24" t="s">
        <v>174</v>
      </c>
      <c r="AL69" s="24" t="s">
        <v>1801</v>
      </c>
    </row>
    <row r="70" spans="1:38" ht="24">
      <c r="A70" s="71"/>
      <c r="B70" s="129" t="s">
        <v>544</v>
      </c>
      <c r="C70" s="130" t="s">
        <v>2066</v>
      </c>
      <c r="D70" s="352">
        <v>4174</v>
      </c>
      <c r="E70" s="352">
        <v>19544</v>
      </c>
      <c r="F70" s="352">
        <v>3788</v>
      </c>
      <c r="G70" s="23"/>
      <c r="H70" s="23"/>
      <c r="I70" s="23"/>
      <c r="J70" s="23"/>
      <c r="K70" s="23"/>
      <c r="L70" s="23"/>
      <c r="M70" s="23"/>
      <c r="N70" s="23"/>
      <c r="O70" s="23"/>
      <c r="P70" s="23"/>
      <c r="Q70" s="23"/>
      <c r="R70" s="23"/>
      <c r="S70" s="23"/>
      <c r="T70" s="23"/>
      <c r="U70" s="23"/>
      <c r="V70" s="23"/>
      <c r="W70" s="23"/>
      <c r="X70" s="23"/>
      <c r="Y70" s="23"/>
      <c r="Z70" s="23"/>
      <c r="AA70" s="24" t="s">
        <v>2067</v>
      </c>
      <c r="AB70" s="24" t="s">
        <v>2068</v>
      </c>
      <c r="AC70" s="13">
        <f>IF($D$88&lt;&gt;"",$D$88,"")</f>
        <v>25</v>
      </c>
      <c r="AD70" s="24" t="s">
        <v>1907</v>
      </c>
      <c r="AE70" s="24" t="s">
        <v>2062</v>
      </c>
      <c r="AF70" s="24" t="s">
        <v>333</v>
      </c>
      <c r="AG70" s="24" t="s">
        <v>1799</v>
      </c>
      <c r="AH70" s="24" t="s">
        <v>335</v>
      </c>
      <c r="AI70" s="24" t="s">
        <v>174</v>
      </c>
      <c r="AJ70" s="24" t="s">
        <v>336</v>
      </c>
      <c r="AK70" s="24" t="s">
        <v>174</v>
      </c>
      <c r="AL70" s="24" t="s">
        <v>338</v>
      </c>
    </row>
    <row r="71" spans="1:38" ht="24">
      <c r="A71" s="71"/>
      <c r="B71" s="129" t="s">
        <v>547</v>
      </c>
      <c r="C71" s="130" t="s">
        <v>2069</v>
      </c>
      <c r="D71" s="352">
        <v>3905</v>
      </c>
      <c r="E71" s="352">
        <v>17928</v>
      </c>
      <c r="F71" s="352">
        <v>3233</v>
      </c>
      <c r="G71" s="23"/>
      <c r="H71" s="23"/>
      <c r="I71" s="23"/>
      <c r="J71" s="23"/>
      <c r="K71" s="23"/>
      <c r="L71" s="23"/>
      <c r="M71" s="23"/>
      <c r="N71" s="23"/>
      <c r="O71" s="23"/>
      <c r="P71" s="23"/>
      <c r="Q71" s="23"/>
      <c r="R71" s="23"/>
      <c r="S71" s="23"/>
      <c r="T71" s="23"/>
      <c r="U71" s="23"/>
      <c r="V71" s="23"/>
      <c r="W71" s="23"/>
      <c r="X71" s="23"/>
      <c r="Y71" s="23"/>
      <c r="Z71" s="23"/>
      <c r="AA71" s="24" t="s">
        <v>2070</v>
      </c>
      <c r="AB71" s="24" t="s">
        <v>2071</v>
      </c>
      <c r="AC71" s="13">
        <f>IF($D$89&lt;&gt;"",$D$89,"")</f>
        <v>9663</v>
      </c>
      <c r="AD71" s="24" t="s">
        <v>1907</v>
      </c>
      <c r="AE71" s="24" t="s">
        <v>2062</v>
      </c>
      <c r="AF71" s="24" t="s">
        <v>333</v>
      </c>
      <c r="AG71" s="24" t="s">
        <v>1799</v>
      </c>
      <c r="AH71" s="24" t="s">
        <v>335</v>
      </c>
      <c r="AI71" s="24" t="s">
        <v>174</v>
      </c>
      <c r="AJ71" s="24" t="s">
        <v>336</v>
      </c>
      <c r="AK71" s="24" t="s">
        <v>174</v>
      </c>
      <c r="AL71" s="24" t="s">
        <v>1801</v>
      </c>
    </row>
    <row r="72" spans="1:38" ht="24">
      <c r="A72" s="71"/>
      <c r="B72" s="129" t="s">
        <v>550</v>
      </c>
      <c r="C72" s="130" t="s">
        <v>2072</v>
      </c>
      <c r="D72" s="352">
        <v>2786</v>
      </c>
      <c r="E72" s="352">
        <v>14089</v>
      </c>
      <c r="F72" s="352">
        <v>2920</v>
      </c>
      <c r="G72" s="23"/>
      <c r="H72" s="23"/>
      <c r="I72" s="23"/>
      <c r="J72" s="23"/>
      <c r="K72" s="23"/>
      <c r="L72" s="23"/>
      <c r="M72" s="23"/>
      <c r="N72" s="23"/>
      <c r="O72" s="23"/>
      <c r="P72" s="23"/>
      <c r="Q72" s="23"/>
      <c r="R72" s="23"/>
      <c r="S72" s="23"/>
      <c r="T72" s="23"/>
      <c r="U72" s="23"/>
      <c r="V72" s="23"/>
      <c r="W72" s="23"/>
      <c r="X72" s="23"/>
      <c r="Y72" s="23"/>
      <c r="Z72" s="23"/>
      <c r="AA72" s="24" t="s">
        <v>2073</v>
      </c>
      <c r="AB72" s="24" t="s">
        <v>2061</v>
      </c>
      <c r="AC72" s="13">
        <f>IF($E$86&lt;&gt;"",$E$86,"")</f>
        <v>1000</v>
      </c>
      <c r="AD72" s="24" t="s">
        <v>1907</v>
      </c>
      <c r="AE72" s="24" t="s">
        <v>2062</v>
      </c>
      <c r="AF72" s="24" t="s">
        <v>333</v>
      </c>
      <c r="AG72" s="24" t="s">
        <v>1799</v>
      </c>
      <c r="AH72" s="24" t="s">
        <v>334</v>
      </c>
      <c r="AI72" s="24" t="s">
        <v>174</v>
      </c>
      <c r="AJ72" s="24" t="s">
        <v>336</v>
      </c>
      <c r="AK72" s="24" t="s">
        <v>174</v>
      </c>
      <c r="AL72" s="24" t="s">
        <v>338</v>
      </c>
    </row>
    <row r="73" spans="1:38" ht="24">
      <c r="A73" s="71"/>
      <c r="B73" s="129" t="s">
        <v>553</v>
      </c>
      <c r="C73" s="130" t="s">
        <v>2074</v>
      </c>
      <c r="D73" s="352">
        <v>107</v>
      </c>
      <c r="E73" s="352">
        <v>484</v>
      </c>
      <c r="F73" s="352">
        <v>34</v>
      </c>
      <c r="G73" s="23"/>
      <c r="H73" s="23"/>
      <c r="I73" s="23"/>
      <c r="J73" s="23"/>
      <c r="K73" s="23"/>
      <c r="L73" s="23"/>
      <c r="M73" s="23"/>
      <c r="N73" s="23"/>
      <c r="O73" s="23"/>
      <c r="P73" s="23"/>
      <c r="Q73" s="23"/>
      <c r="R73" s="23"/>
      <c r="S73" s="23"/>
      <c r="T73" s="23"/>
      <c r="U73" s="23"/>
      <c r="V73" s="23"/>
      <c r="W73" s="23"/>
      <c r="X73" s="23"/>
      <c r="Y73" s="23"/>
      <c r="Z73" s="23"/>
      <c r="AA73" s="24" t="s">
        <v>2075</v>
      </c>
      <c r="AB73" s="24" t="s">
        <v>2065</v>
      </c>
      <c r="AC73" s="13">
        <f>IF($E$87&lt;&gt;"",$E$87,"")</f>
        <v>3985</v>
      </c>
      <c r="AD73" s="24" t="s">
        <v>1907</v>
      </c>
      <c r="AE73" s="24" t="s">
        <v>2062</v>
      </c>
      <c r="AF73" s="24" t="s">
        <v>333</v>
      </c>
      <c r="AG73" s="24" t="s">
        <v>1799</v>
      </c>
      <c r="AH73" s="24" t="s">
        <v>334</v>
      </c>
      <c r="AI73" s="24" t="s">
        <v>174</v>
      </c>
      <c r="AJ73" s="24" t="s">
        <v>336</v>
      </c>
      <c r="AK73" s="24" t="s">
        <v>174</v>
      </c>
      <c r="AL73" s="24" t="s">
        <v>1801</v>
      </c>
    </row>
    <row r="74" spans="1:38" ht="36">
      <c r="A74" s="71"/>
      <c r="B74" s="129" t="s">
        <v>556</v>
      </c>
      <c r="C74" s="130" t="s">
        <v>2076</v>
      </c>
      <c r="D74" s="352">
        <v>418</v>
      </c>
      <c r="E74" s="352">
        <v>2099</v>
      </c>
      <c r="F74" s="352">
        <v>293</v>
      </c>
      <c r="G74" s="23"/>
      <c r="H74" s="23"/>
      <c r="I74" s="23"/>
      <c r="J74" s="23"/>
      <c r="K74" s="23"/>
      <c r="L74" s="23"/>
      <c r="M74" s="23"/>
      <c r="N74" s="23"/>
      <c r="O74" s="23"/>
      <c r="P74" s="23"/>
      <c r="Q74" s="23"/>
      <c r="R74" s="23"/>
      <c r="S74" s="23"/>
      <c r="T74" s="23"/>
      <c r="U74" s="23"/>
      <c r="V74" s="23"/>
      <c r="W74" s="23"/>
      <c r="X74" s="23"/>
      <c r="Y74" s="23"/>
      <c r="Z74" s="23"/>
      <c r="AA74" s="24" t="s">
        <v>2077</v>
      </c>
      <c r="AB74" s="24" t="s">
        <v>2068</v>
      </c>
      <c r="AC74" s="13">
        <f>IF($E$88&lt;&gt;"",$E$88,"")</f>
        <v>25</v>
      </c>
      <c r="AD74" s="24" t="s">
        <v>1907</v>
      </c>
      <c r="AE74" s="24" t="s">
        <v>2062</v>
      </c>
      <c r="AF74" s="24" t="s">
        <v>333</v>
      </c>
      <c r="AG74" s="24" t="s">
        <v>1799</v>
      </c>
      <c r="AH74" s="24" t="s">
        <v>334</v>
      </c>
      <c r="AI74" s="24" t="s">
        <v>174</v>
      </c>
      <c r="AJ74" s="24" t="s">
        <v>336</v>
      </c>
      <c r="AK74" s="24" t="s">
        <v>174</v>
      </c>
      <c r="AL74" s="24" t="s">
        <v>338</v>
      </c>
    </row>
    <row r="75" spans="1:38" ht="72">
      <c r="A75" s="71"/>
      <c r="B75" s="129" t="s">
        <v>2078</v>
      </c>
      <c r="C75" s="130" t="s">
        <v>2079</v>
      </c>
      <c r="D75" s="127">
        <v>0.56899999999999995</v>
      </c>
      <c r="E75" s="127">
        <v>0.59399999999999997</v>
      </c>
      <c r="F75" s="127">
        <v>0.51700000000000002</v>
      </c>
      <c r="G75" s="23"/>
      <c r="H75" s="23"/>
      <c r="I75" s="23"/>
      <c r="J75" s="23"/>
      <c r="K75" s="23"/>
      <c r="L75" s="23"/>
      <c r="M75" s="23"/>
      <c r="N75" s="23"/>
      <c r="O75" s="23"/>
      <c r="P75" s="23"/>
      <c r="Q75" s="23"/>
      <c r="R75" s="23"/>
      <c r="S75" s="23"/>
      <c r="T75" s="23"/>
      <c r="U75" s="23"/>
      <c r="V75" s="23"/>
      <c r="W75" s="23"/>
      <c r="X75" s="23"/>
      <c r="Y75" s="23"/>
      <c r="Z75" s="23"/>
      <c r="AA75" s="24" t="s">
        <v>2080</v>
      </c>
      <c r="AB75" s="24" t="s">
        <v>2071</v>
      </c>
      <c r="AC75" s="13">
        <f>IF($E$89&lt;&gt;"",$E$89,"")</f>
        <v>13684</v>
      </c>
      <c r="AD75" s="24" t="s">
        <v>1907</v>
      </c>
      <c r="AE75" s="24" t="s">
        <v>2062</v>
      </c>
      <c r="AF75" s="24" t="s">
        <v>333</v>
      </c>
      <c r="AG75" s="24" t="s">
        <v>1799</v>
      </c>
      <c r="AH75" s="24" t="s">
        <v>334</v>
      </c>
      <c r="AI75" s="24" t="s">
        <v>174</v>
      </c>
      <c r="AJ75" s="24" t="s">
        <v>336</v>
      </c>
      <c r="AK75" s="24" t="s">
        <v>174</v>
      </c>
      <c r="AL75" s="24" t="s">
        <v>1801</v>
      </c>
    </row>
    <row r="76" spans="1:38" ht="48">
      <c r="A76" s="71"/>
      <c r="B76" s="129" t="s">
        <v>2081</v>
      </c>
      <c r="C76" s="130" t="s">
        <v>2082</v>
      </c>
      <c r="D76" s="128">
        <v>16161</v>
      </c>
      <c r="E76" s="128">
        <v>16862</v>
      </c>
      <c r="F76" s="128">
        <v>12342</v>
      </c>
      <c r="G76" s="23"/>
      <c r="H76" s="23"/>
      <c r="I76" s="23"/>
      <c r="J76" s="23"/>
      <c r="K76" s="23"/>
      <c r="L76" s="23"/>
      <c r="M76" s="23"/>
      <c r="N76" s="23"/>
      <c r="O76" s="23"/>
      <c r="P76" s="23"/>
      <c r="Q76" s="23"/>
      <c r="R76" s="23"/>
      <c r="S76" s="23"/>
      <c r="T76" s="23"/>
      <c r="U76" s="23"/>
      <c r="V76" s="23"/>
      <c r="W76" s="23"/>
      <c r="X76" s="23"/>
      <c r="Y76" s="23"/>
      <c r="Z76" s="23"/>
      <c r="AA76" s="24" t="s">
        <v>2083</v>
      </c>
      <c r="AB76" s="24" t="s">
        <v>2061</v>
      </c>
      <c r="AC76" s="13">
        <f>IF($F$86&lt;&gt;"",$F$86,"")</f>
        <v>66</v>
      </c>
      <c r="AD76" s="24" t="s">
        <v>1907</v>
      </c>
      <c r="AE76" s="24" t="s">
        <v>2062</v>
      </c>
      <c r="AF76" s="24" t="s">
        <v>333</v>
      </c>
      <c r="AG76" s="24" t="s">
        <v>1799</v>
      </c>
      <c r="AH76" s="24" t="s">
        <v>334</v>
      </c>
      <c r="AI76" s="24" t="s">
        <v>174</v>
      </c>
      <c r="AJ76" s="24" t="s">
        <v>336</v>
      </c>
      <c r="AK76" s="24" t="s">
        <v>174</v>
      </c>
      <c r="AL76" s="24" t="s">
        <v>338</v>
      </c>
    </row>
    <row r="77" spans="1:38" ht="24">
      <c r="A77" s="71"/>
      <c r="B77" s="129" t="s">
        <v>2084</v>
      </c>
      <c r="C77" s="130" t="s">
        <v>2085</v>
      </c>
      <c r="D77" s="128">
        <v>12066</v>
      </c>
      <c r="E77" s="128">
        <v>11895</v>
      </c>
      <c r="F77" s="128">
        <v>6849</v>
      </c>
      <c r="G77" s="23"/>
      <c r="H77" s="23"/>
      <c r="I77" s="23"/>
      <c r="J77" s="23"/>
      <c r="K77" s="23"/>
      <c r="L77" s="23"/>
      <c r="M77" s="23"/>
      <c r="N77" s="23"/>
      <c r="O77" s="23"/>
      <c r="P77" s="23"/>
      <c r="Q77" s="23"/>
      <c r="R77" s="23"/>
      <c r="S77" s="23"/>
      <c r="T77" s="23"/>
      <c r="U77" s="23"/>
      <c r="V77" s="23"/>
      <c r="W77" s="23"/>
      <c r="X77" s="23"/>
      <c r="Y77" s="23"/>
      <c r="Z77" s="23"/>
      <c r="AA77" s="24" t="s">
        <v>2548</v>
      </c>
      <c r="AB77" s="24" t="s">
        <v>2065</v>
      </c>
      <c r="AC77" s="13">
        <f>IF($F$87&lt;&gt;"",$F$87,"")</f>
        <v>1929</v>
      </c>
      <c r="AD77" s="24" t="s">
        <v>1907</v>
      </c>
      <c r="AE77" s="24" t="s">
        <v>2062</v>
      </c>
      <c r="AF77" s="24" t="s">
        <v>333</v>
      </c>
      <c r="AG77" s="24" t="s">
        <v>1799</v>
      </c>
      <c r="AH77" s="24" t="s">
        <v>334</v>
      </c>
      <c r="AI77" s="24" t="s">
        <v>174</v>
      </c>
      <c r="AJ77" s="24" t="s">
        <v>336</v>
      </c>
      <c r="AK77" s="24" t="s">
        <v>174</v>
      </c>
      <c r="AL77" s="24" t="s">
        <v>1801</v>
      </c>
    </row>
    <row r="78" spans="1:38" ht="36">
      <c r="A78" s="71"/>
      <c r="B78" s="129" t="s">
        <v>2086</v>
      </c>
      <c r="C78" s="130" t="s">
        <v>2087</v>
      </c>
      <c r="D78" s="128">
        <v>6281</v>
      </c>
      <c r="E78" s="128">
        <v>7572</v>
      </c>
      <c r="F78" s="128">
        <v>8241</v>
      </c>
      <c r="G78" s="23"/>
      <c r="H78" s="23"/>
      <c r="I78" s="23"/>
      <c r="J78" s="23"/>
      <c r="K78" s="23"/>
      <c r="L78" s="23"/>
      <c r="M78" s="23"/>
      <c r="N78" s="23"/>
      <c r="O78" s="23"/>
      <c r="P78" s="23"/>
      <c r="Q78" s="23"/>
      <c r="R78" s="23"/>
      <c r="S78" s="23"/>
      <c r="T78" s="23"/>
      <c r="U78" s="23"/>
      <c r="V78" s="23"/>
      <c r="W78" s="23"/>
      <c r="X78" s="23"/>
      <c r="Y78" s="23"/>
      <c r="Z78" s="23"/>
      <c r="AA78" s="24" t="s">
        <v>2549</v>
      </c>
      <c r="AB78" s="24" t="s">
        <v>2068</v>
      </c>
      <c r="AC78" s="13">
        <f>IF($F$88&lt;&gt;"",$F$88,"")</f>
        <v>1</v>
      </c>
      <c r="AD78" s="24" t="s">
        <v>1907</v>
      </c>
      <c r="AE78" s="24" t="s">
        <v>2062</v>
      </c>
      <c r="AF78" s="24" t="s">
        <v>333</v>
      </c>
      <c r="AG78" s="24" t="s">
        <v>1799</v>
      </c>
      <c r="AH78" s="24" t="s">
        <v>334</v>
      </c>
      <c r="AI78" s="24" t="s">
        <v>174</v>
      </c>
      <c r="AJ78" s="24" t="s">
        <v>336</v>
      </c>
      <c r="AK78" s="24" t="s">
        <v>174</v>
      </c>
      <c r="AL78" s="24" t="s">
        <v>338</v>
      </c>
    </row>
    <row r="79" spans="1:38" ht="36">
      <c r="A79" s="71"/>
      <c r="B79" s="129" t="s">
        <v>2088</v>
      </c>
      <c r="C79" s="130" t="s">
        <v>2089</v>
      </c>
      <c r="D79" s="128">
        <v>5850</v>
      </c>
      <c r="E79" s="128">
        <v>7396</v>
      </c>
      <c r="F79" s="128">
        <v>8186</v>
      </c>
      <c r="G79" s="23"/>
      <c r="H79" s="23"/>
      <c r="I79" s="23"/>
      <c r="J79" s="23"/>
      <c r="K79" s="23"/>
      <c r="L79" s="23"/>
      <c r="M79" s="23"/>
      <c r="N79" s="23"/>
      <c r="O79" s="23"/>
      <c r="P79" s="23"/>
      <c r="Q79" s="23"/>
      <c r="R79" s="23"/>
      <c r="S79" s="23"/>
      <c r="T79" s="23"/>
      <c r="U79" s="23"/>
      <c r="V79" s="23"/>
      <c r="W79" s="23"/>
      <c r="X79" s="23"/>
      <c r="Y79" s="23"/>
      <c r="Z79" s="23"/>
      <c r="AA79" s="24" t="s">
        <v>2550</v>
      </c>
      <c r="AB79" s="24" t="s">
        <v>2071</v>
      </c>
      <c r="AC79" s="13">
        <f>IF($F$89&lt;&gt;"",$F$89,"")</f>
        <v>25284</v>
      </c>
      <c r="AD79" s="24" t="s">
        <v>1907</v>
      </c>
      <c r="AE79" s="24" t="s">
        <v>2062</v>
      </c>
      <c r="AF79" s="24" t="s">
        <v>333</v>
      </c>
      <c r="AG79" s="24" t="s">
        <v>1799</v>
      </c>
      <c r="AH79" s="24" t="s">
        <v>334</v>
      </c>
      <c r="AI79" s="24" t="s">
        <v>174</v>
      </c>
      <c r="AJ79" s="24" t="s">
        <v>336</v>
      </c>
      <c r="AK79" s="24" t="s">
        <v>174</v>
      </c>
      <c r="AL79" s="24" t="s">
        <v>1801</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4" t="s">
        <v>2090</v>
      </c>
      <c r="AB80" s="24" t="s">
        <v>2091</v>
      </c>
      <c r="AC80" s="13">
        <f>IF($F$103&lt;&gt;"",$F$103,"")</f>
        <v>3713</v>
      </c>
      <c r="AD80" s="24" t="s">
        <v>1907</v>
      </c>
      <c r="AE80" s="24" t="s">
        <v>2092</v>
      </c>
      <c r="AF80" s="24" t="s">
        <v>174</v>
      </c>
      <c r="AG80" s="24" t="s">
        <v>1799</v>
      </c>
      <c r="AH80" s="24" t="s">
        <v>335</v>
      </c>
      <c r="AI80" s="24" t="s">
        <v>174</v>
      </c>
      <c r="AJ80" s="24" t="s">
        <v>174</v>
      </c>
      <c r="AK80" s="24" t="s">
        <v>174</v>
      </c>
      <c r="AL80" s="24" t="s">
        <v>338</v>
      </c>
    </row>
    <row r="81" spans="1:38" ht="42.75" customHeight="1">
      <c r="A81" s="71" t="s">
        <v>2093</v>
      </c>
      <c r="B81" s="375" t="s">
        <v>2094</v>
      </c>
      <c r="C81" s="390"/>
      <c r="D81" s="390"/>
      <c r="E81" s="390"/>
      <c r="F81" s="390"/>
      <c r="G81" s="23"/>
      <c r="H81" s="23"/>
      <c r="I81" s="23"/>
      <c r="J81" s="23"/>
      <c r="K81" s="23"/>
      <c r="L81" s="23"/>
      <c r="M81" s="23"/>
      <c r="N81" s="23"/>
      <c r="O81" s="23"/>
      <c r="P81" s="23"/>
      <c r="Q81" s="23"/>
      <c r="R81" s="23"/>
      <c r="S81" s="23"/>
      <c r="T81" s="23"/>
      <c r="U81" s="23"/>
      <c r="V81" s="23"/>
      <c r="W81" s="23"/>
      <c r="X81" s="23"/>
      <c r="Y81" s="23"/>
      <c r="Z81" s="23"/>
      <c r="AA81" s="24" t="s">
        <v>2095</v>
      </c>
      <c r="AB81" s="24" t="s">
        <v>2096</v>
      </c>
      <c r="AC81" s="13">
        <f>IF($D$110&lt;&gt;"",$D$110,"")</f>
        <v>1577</v>
      </c>
      <c r="AD81" s="24" t="s">
        <v>1907</v>
      </c>
      <c r="AE81" s="24" t="s">
        <v>2097</v>
      </c>
      <c r="AF81" s="24" t="s">
        <v>2098</v>
      </c>
      <c r="AG81" s="24" t="s">
        <v>1799</v>
      </c>
      <c r="AH81" s="24" t="s">
        <v>335</v>
      </c>
      <c r="AI81" s="24" t="s">
        <v>174</v>
      </c>
      <c r="AJ81" s="24" t="s">
        <v>174</v>
      </c>
      <c r="AK81" s="24" t="s">
        <v>174</v>
      </c>
      <c r="AL81" s="24" t="s">
        <v>338</v>
      </c>
    </row>
    <row r="82" spans="1:38" ht="13.5" customHeight="1">
      <c r="A82" s="71"/>
      <c r="B82" s="380" t="s">
        <v>2046</v>
      </c>
      <c r="C82" s="390"/>
      <c r="D82" s="390"/>
      <c r="E82" s="390"/>
      <c r="F82" s="390"/>
      <c r="G82" s="23"/>
      <c r="H82" s="23"/>
      <c r="I82" s="23"/>
      <c r="J82" s="23"/>
      <c r="K82" s="23"/>
      <c r="L82" s="23"/>
      <c r="M82" s="23"/>
      <c r="N82" s="23"/>
      <c r="O82" s="23"/>
      <c r="P82" s="23"/>
      <c r="Q82" s="23"/>
      <c r="R82" s="23"/>
      <c r="S82" s="23"/>
      <c r="T82" s="23"/>
      <c r="U82" s="23"/>
      <c r="V82" s="23"/>
      <c r="W82" s="23"/>
      <c r="X82" s="23"/>
      <c r="Y82" s="23"/>
      <c r="Z82" s="23"/>
      <c r="AA82" s="24" t="s">
        <v>2099</v>
      </c>
      <c r="AB82" s="24" t="s">
        <v>2100</v>
      </c>
      <c r="AC82" s="13">
        <f>IF($D$111&lt;&gt;"",$D$111,"")</f>
        <v>1536</v>
      </c>
      <c r="AD82" s="24" t="s">
        <v>1907</v>
      </c>
      <c r="AE82" s="24" t="s">
        <v>2097</v>
      </c>
      <c r="AF82" s="24" t="s">
        <v>2098</v>
      </c>
      <c r="AG82" s="24" t="s">
        <v>1799</v>
      </c>
      <c r="AH82" s="24" t="s">
        <v>335</v>
      </c>
      <c r="AI82" s="24" t="s">
        <v>174</v>
      </c>
      <c r="AJ82" s="24" t="s">
        <v>174</v>
      </c>
      <c r="AK82" s="24" t="s">
        <v>174</v>
      </c>
      <c r="AL82" s="24" t="s">
        <v>338</v>
      </c>
    </row>
    <row r="83" spans="1:38" ht="34.5" customHeight="1">
      <c r="A83" s="71"/>
      <c r="B83" s="380" t="s">
        <v>2101</v>
      </c>
      <c r="C83" s="390"/>
      <c r="D83" s="390"/>
      <c r="E83" s="390"/>
      <c r="F83" s="390"/>
      <c r="G83" s="23"/>
      <c r="H83" s="23"/>
      <c r="I83" s="23"/>
      <c r="J83" s="23"/>
      <c r="K83" s="23"/>
      <c r="L83" s="23"/>
      <c r="M83" s="23"/>
      <c r="N83" s="23"/>
      <c r="O83" s="23"/>
      <c r="P83" s="23"/>
      <c r="Q83" s="23"/>
      <c r="R83" s="23"/>
      <c r="S83" s="23"/>
      <c r="T83" s="23"/>
      <c r="U83" s="23"/>
      <c r="V83" s="23"/>
      <c r="W83" s="23"/>
      <c r="X83" s="23"/>
      <c r="Y83" s="23"/>
      <c r="Z83" s="23"/>
      <c r="AA83" s="24" t="s">
        <v>2102</v>
      </c>
      <c r="AB83" s="24" t="s">
        <v>2103</v>
      </c>
      <c r="AC83" s="13" t="str">
        <f>IF($D$112&lt;&gt;"",$D$112,"")</f>
        <v/>
      </c>
      <c r="AD83" s="24" t="s">
        <v>1907</v>
      </c>
      <c r="AE83" s="24" t="s">
        <v>2097</v>
      </c>
      <c r="AF83" s="24" t="s">
        <v>2098</v>
      </c>
      <c r="AG83" s="24" t="s">
        <v>1799</v>
      </c>
      <c r="AH83" s="24" t="s">
        <v>335</v>
      </c>
      <c r="AI83" s="24" t="s">
        <v>174</v>
      </c>
      <c r="AJ83" s="24" t="s">
        <v>174</v>
      </c>
      <c r="AK83" s="24" t="s">
        <v>174</v>
      </c>
      <c r="AL83" s="24" t="s">
        <v>338</v>
      </c>
    </row>
    <row r="84" spans="1:38" ht="23.25" customHeight="1">
      <c r="A84" s="71"/>
      <c r="B84" s="456"/>
      <c r="C84" s="392"/>
      <c r="D84" s="392"/>
      <c r="E84" s="392"/>
      <c r="F84" s="392"/>
      <c r="G84" s="23"/>
      <c r="H84" s="23"/>
      <c r="I84" s="23"/>
      <c r="J84" s="23"/>
      <c r="K84" s="23"/>
      <c r="L84" s="23"/>
      <c r="M84" s="23"/>
      <c r="N84" s="23"/>
      <c r="O84" s="23"/>
      <c r="P84" s="23"/>
      <c r="Q84" s="23"/>
      <c r="R84" s="23"/>
      <c r="S84" s="23"/>
      <c r="T84" s="23"/>
      <c r="U84" s="23"/>
      <c r="V84" s="23"/>
      <c r="W84" s="23"/>
      <c r="X84" s="23"/>
      <c r="Y84" s="23"/>
      <c r="Z84" s="23"/>
      <c r="AA84" s="24" t="s">
        <v>2104</v>
      </c>
      <c r="AB84" s="24" t="s">
        <v>2105</v>
      </c>
      <c r="AC84" s="13">
        <f>IF($D$113&lt;&gt;"",$D$113,"")</f>
        <v>30</v>
      </c>
      <c r="AD84" s="24" t="s">
        <v>1907</v>
      </c>
      <c r="AE84" s="24" t="s">
        <v>2097</v>
      </c>
      <c r="AF84" s="24" t="s">
        <v>2098</v>
      </c>
      <c r="AG84" s="24" t="s">
        <v>1799</v>
      </c>
      <c r="AH84" s="24" t="s">
        <v>335</v>
      </c>
      <c r="AI84" s="24" t="s">
        <v>174</v>
      </c>
      <c r="AJ84" s="24" t="s">
        <v>174</v>
      </c>
      <c r="AK84" s="24" t="s">
        <v>174</v>
      </c>
      <c r="AL84" s="24" t="s">
        <v>338</v>
      </c>
    </row>
    <row r="85" spans="1:38" ht="36">
      <c r="A85" s="71"/>
      <c r="B85" s="277"/>
      <c r="C85" s="131" t="s">
        <v>2106</v>
      </c>
      <c r="D85" s="125" t="s">
        <v>2107</v>
      </c>
      <c r="E85" s="125" t="s">
        <v>2108</v>
      </c>
      <c r="F85" s="125" t="s">
        <v>2055</v>
      </c>
      <c r="G85" s="23"/>
      <c r="H85" s="23"/>
      <c r="I85" s="23"/>
      <c r="J85" s="23"/>
      <c r="K85" s="23"/>
      <c r="L85" s="23"/>
      <c r="M85" s="23"/>
      <c r="N85" s="23"/>
      <c r="O85" s="23"/>
      <c r="P85" s="23"/>
      <c r="Q85" s="23"/>
      <c r="R85" s="23"/>
      <c r="S85" s="23"/>
      <c r="T85" s="23"/>
      <c r="U85" s="23"/>
      <c r="V85" s="23"/>
      <c r="W85" s="23"/>
      <c r="X85" s="23"/>
      <c r="Y85" s="23"/>
      <c r="Z85" s="23"/>
      <c r="AA85" s="24" t="s">
        <v>2109</v>
      </c>
      <c r="AB85" s="24" t="s">
        <v>2110</v>
      </c>
      <c r="AC85" s="13">
        <f>IF($D$114&lt;&gt;"",$D$114,"")</f>
        <v>252</v>
      </c>
      <c r="AD85" s="24" t="s">
        <v>1907</v>
      </c>
      <c r="AE85" s="24" t="s">
        <v>2097</v>
      </c>
      <c r="AF85" s="24" t="s">
        <v>2098</v>
      </c>
      <c r="AG85" s="24" t="s">
        <v>1799</v>
      </c>
      <c r="AH85" s="24" t="s">
        <v>335</v>
      </c>
      <c r="AI85" s="24" t="s">
        <v>174</v>
      </c>
      <c r="AJ85" s="24" t="s">
        <v>174</v>
      </c>
      <c r="AK85" s="24" t="s">
        <v>174</v>
      </c>
      <c r="AL85" s="24" t="s">
        <v>338</v>
      </c>
    </row>
    <row r="86" spans="1:38" ht="48">
      <c r="A86" s="71"/>
      <c r="B86" s="278" t="s">
        <v>2111</v>
      </c>
      <c r="C86" s="130" t="s">
        <v>2112</v>
      </c>
      <c r="D86" s="126">
        <v>494</v>
      </c>
      <c r="E86" s="126">
        <v>1000</v>
      </c>
      <c r="F86" s="126">
        <v>66</v>
      </c>
      <c r="G86" s="23"/>
      <c r="H86" s="23"/>
      <c r="I86" s="23"/>
      <c r="J86" s="23"/>
      <c r="K86" s="23"/>
      <c r="L86" s="23"/>
      <c r="M86" s="23"/>
      <c r="N86" s="23"/>
      <c r="O86" s="23"/>
      <c r="P86" s="23"/>
      <c r="Q86" s="23"/>
      <c r="R86" s="23"/>
      <c r="S86" s="23"/>
      <c r="T86" s="23"/>
      <c r="U86" s="23"/>
      <c r="V86" s="23"/>
      <c r="W86" s="23"/>
      <c r="X86" s="23"/>
      <c r="Y86" s="23"/>
      <c r="Z86" s="23"/>
      <c r="AA86" s="24" t="s">
        <v>2113</v>
      </c>
      <c r="AB86" s="24" t="s">
        <v>2096</v>
      </c>
      <c r="AC86" s="13">
        <f>IF($E$110&lt;&gt;"",$E$110,"")</f>
        <v>0.42472394290331267</v>
      </c>
      <c r="AD86" s="24" t="s">
        <v>1907</v>
      </c>
      <c r="AE86" s="24" t="s">
        <v>2097</v>
      </c>
      <c r="AF86" s="24" t="s">
        <v>2114</v>
      </c>
      <c r="AG86" s="24" t="s">
        <v>1799</v>
      </c>
      <c r="AH86" s="24" t="s">
        <v>335</v>
      </c>
      <c r="AI86" s="24" t="s">
        <v>174</v>
      </c>
      <c r="AJ86" s="24" t="s">
        <v>174</v>
      </c>
      <c r="AK86" s="24" t="s">
        <v>174</v>
      </c>
      <c r="AL86" s="24" t="s">
        <v>1667</v>
      </c>
    </row>
    <row r="87" spans="1:38" ht="24">
      <c r="A87" s="71"/>
      <c r="B87" s="278" t="s">
        <v>2115</v>
      </c>
      <c r="C87" s="130" t="s">
        <v>2116</v>
      </c>
      <c r="D87" s="132">
        <v>3779</v>
      </c>
      <c r="E87" s="132">
        <v>3985</v>
      </c>
      <c r="F87" s="132">
        <v>1929</v>
      </c>
      <c r="G87" s="23"/>
      <c r="H87" s="23"/>
      <c r="I87" s="23"/>
      <c r="J87" s="23"/>
      <c r="K87" s="23"/>
      <c r="L87" s="23"/>
      <c r="M87" s="23"/>
      <c r="N87" s="23"/>
      <c r="O87" s="23"/>
      <c r="P87" s="23"/>
      <c r="Q87" s="23"/>
      <c r="R87" s="23"/>
      <c r="S87" s="23"/>
      <c r="T87" s="23"/>
      <c r="U87" s="23"/>
      <c r="V87" s="23"/>
      <c r="W87" s="23"/>
      <c r="X87" s="23"/>
      <c r="Y87" s="23"/>
      <c r="Z87" s="23"/>
      <c r="AA87" s="24" t="s">
        <v>2117</v>
      </c>
      <c r="AB87" s="24" t="s">
        <v>2100</v>
      </c>
      <c r="AC87" s="13">
        <f>IF($E$111&lt;&gt;"",$E$111,"")</f>
        <v>0.4136816590358201</v>
      </c>
      <c r="AD87" s="24" t="s">
        <v>1907</v>
      </c>
      <c r="AE87" s="24" t="s">
        <v>2097</v>
      </c>
      <c r="AF87" s="24" t="s">
        <v>2114</v>
      </c>
      <c r="AG87" s="24" t="s">
        <v>1799</v>
      </c>
      <c r="AH87" s="24" t="s">
        <v>335</v>
      </c>
      <c r="AI87" s="24" t="s">
        <v>174</v>
      </c>
      <c r="AJ87" s="24" t="s">
        <v>174</v>
      </c>
      <c r="AK87" s="24" t="s">
        <v>174</v>
      </c>
      <c r="AL87" s="24" t="s">
        <v>1667</v>
      </c>
    </row>
    <row r="88" spans="1:38" ht="24">
      <c r="A88" s="71"/>
      <c r="B88" s="278" t="s">
        <v>2118</v>
      </c>
      <c r="C88" s="130" t="s">
        <v>2119</v>
      </c>
      <c r="D88" s="126">
        <v>25</v>
      </c>
      <c r="E88" s="126">
        <v>25</v>
      </c>
      <c r="F88" s="126">
        <v>1</v>
      </c>
      <c r="G88" s="23"/>
      <c r="H88" s="23"/>
      <c r="I88" s="23"/>
      <c r="J88" s="23"/>
      <c r="K88" s="23"/>
      <c r="L88" s="23"/>
      <c r="M88" s="23"/>
      <c r="N88" s="23"/>
      <c r="O88" s="23"/>
      <c r="P88" s="23"/>
      <c r="Q88" s="23"/>
      <c r="R88" s="23"/>
      <c r="S88" s="23"/>
      <c r="T88" s="23"/>
      <c r="U88" s="23"/>
      <c r="V88" s="23"/>
      <c r="W88" s="23"/>
      <c r="X88" s="23"/>
      <c r="Y88" s="23"/>
      <c r="Z88" s="23"/>
      <c r="AA88" s="24" t="s">
        <v>2120</v>
      </c>
      <c r="AB88" s="24" t="s">
        <v>2103</v>
      </c>
      <c r="AC88" s="13" t="str">
        <f>IF($E$112&lt;&gt;"",$E$112,"")</f>
        <v/>
      </c>
      <c r="AD88" s="24" t="s">
        <v>1907</v>
      </c>
      <c r="AE88" s="24" t="s">
        <v>2097</v>
      </c>
      <c r="AF88" s="24" t="s">
        <v>2114</v>
      </c>
      <c r="AG88" s="24" t="s">
        <v>1799</v>
      </c>
      <c r="AH88" s="24" t="s">
        <v>335</v>
      </c>
      <c r="AI88" s="24" t="s">
        <v>174</v>
      </c>
      <c r="AJ88" s="24" t="s">
        <v>174</v>
      </c>
      <c r="AK88" s="24" t="s">
        <v>174</v>
      </c>
      <c r="AL88" s="24" t="s">
        <v>1667</v>
      </c>
    </row>
    <row r="89" spans="1:38" ht="36">
      <c r="A89" s="71"/>
      <c r="B89" s="278" t="s">
        <v>2121</v>
      </c>
      <c r="C89" s="130" t="s">
        <v>2122</v>
      </c>
      <c r="D89" s="132">
        <v>9663</v>
      </c>
      <c r="E89" s="132">
        <v>13684</v>
      </c>
      <c r="F89" s="132">
        <v>25284</v>
      </c>
      <c r="G89" s="23"/>
      <c r="H89" s="23"/>
      <c r="I89" s="23"/>
      <c r="J89" s="23"/>
      <c r="K89" s="23"/>
      <c r="L89" s="23"/>
      <c r="M89" s="23"/>
      <c r="N89" s="23"/>
      <c r="O89" s="23"/>
      <c r="P89" s="23"/>
      <c r="Q89" s="23"/>
      <c r="R89" s="23"/>
      <c r="S89" s="23"/>
      <c r="T89" s="23"/>
      <c r="U89" s="23"/>
      <c r="V89" s="23"/>
      <c r="W89" s="23"/>
      <c r="X89" s="23"/>
      <c r="Y89" s="23"/>
      <c r="Z89" s="23"/>
      <c r="AA89" s="24" t="s">
        <v>2123</v>
      </c>
      <c r="AB89" s="24" t="s">
        <v>2105</v>
      </c>
      <c r="AC89" s="13">
        <f>IF($E$113&lt;&gt;"",$E$113,"")</f>
        <v>8.0797199030433614E-3</v>
      </c>
      <c r="AD89" s="24" t="s">
        <v>1907</v>
      </c>
      <c r="AE89" s="24" t="s">
        <v>2097</v>
      </c>
      <c r="AF89" s="24" t="s">
        <v>2114</v>
      </c>
      <c r="AG89" s="24" t="s">
        <v>1799</v>
      </c>
      <c r="AH89" s="24" t="s">
        <v>335</v>
      </c>
      <c r="AI89" s="24" t="s">
        <v>174</v>
      </c>
      <c r="AJ89" s="24" t="s">
        <v>174</v>
      </c>
      <c r="AK89" s="24" t="s">
        <v>174</v>
      </c>
      <c r="AL89" s="24" t="s">
        <v>1667</v>
      </c>
    </row>
    <row r="90" spans="1:38"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4" t="s">
        <v>2124</v>
      </c>
      <c r="AB90" s="24" t="s">
        <v>2110</v>
      </c>
      <c r="AC90" s="13">
        <f>IF($E$114&lt;&gt;"",$E$114,"")</f>
        <v>6.7869647185564236E-2</v>
      </c>
      <c r="AD90" s="24" t="s">
        <v>1907</v>
      </c>
      <c r="AE90" s="24" t="s">
        <v>2097</v>
      </c>
      <c r="AF90" s="24" t="s">
        <v>2114</v>
      </c>
      <c r="AG90" s="24" t="s">
        <v>1799</v>
      </c>
      <c r="AH90" s="24" t="s">
        <v>335</v>
      </c>
      <c r="AI90" s="24" t="s">
        <v>174</v>
      </c>
      <c r="AJ90" s="24" t="s">
        <v>174</v>
      </c>
      <c r="AK90" s="24" t="s">
        <v>174</v>
      </c>
      <c r="AL90" s="24" t="s">
        <v>1667</v>
      </c>
    </row>
    <row r="91" spans="1:38" ht="27" customHeight="1">
      <c r="A91" s="71"/>
      <c r="B91" s="279"/>
      <c r="C91" s="457" t="s">
        <v>2125</v>
      </c>
      <c r="D91" s="390"/>
      <c r="E91" s="390"/>
      <c r="F91" s="390"/>
      <c r="G91" s="23"/>
      <c r="H91" s="23"/>
      <c r="I91" s="23"/>
      <c r="J91" s="23"/>
      <c r="K91" s="23"/>
      <c r="L91" s="23"/>
      <c r="M91" s="23"/>
      <c r="N91" s="23"/>
      <c r="O91" s="23"/>
      <c r="P91" s="23"/>
      <c r="Q91" s="23"/>
      <c r="R91" s="23"/>
      <c r="S91" s="23"/>
      <c r="T91" s="23"/>
      <c r="U91" s="23"/>
      <c r="V91" s="23"/>
      <c r="W91" s="23"/>
      <c r="X91" s="23"/>
      <c r="Y91" s="23"/>
      <c r="Z91" s="23"/>
      <c r="AA91" s="24" t="s">
        <v>2126</v>
      </c>
      <c r="AB91" s="24" t="s">
        <v>2096</v>
      </c>
      <c r="AC91" s="13">
        <f>IF($F$110&lt;&gt;"",$F$110,"")</f>
        <v>22495</v>
      </c>
      <c r="AD91" s="24" t="s">
        <v>1907</v>
      </c>
      <c r="AE91" s="24" t="s">
        <v>2097</v>
      </c>
      <c r="AF91" s="24" t="s">
        <v>2127</v>
      </c>
      <c r="AG91" s="24" t="s">
        <v>1799</v>
      </c>
      <c r="AH91" s="24" t="s">
        <v>335</v>
      </c>
      <c r="AI91" s="24" t="s">
        <v>174</v>
      </c>
      <c r="AJ91" s="24" t="s">
        <v>174</v>
      </c>
      <c r="AK91" s="24" t="s">
        <v>174</v>
      </c>
      <c r="AL91" s="24" t="s">
        <v>1801</v>
      </c>
    </row>
    <row r="92" spans="1:38" ht="13.5" customHeight="1">
      <c r="A92" s="71"/>
      <c r="B92" s="279"/>
      <c r="C92" s="173" t="s">
        <v>2128</v>
      </c>
      <c r="D92" s="40"/>
      <c r="E92" s="40"/>
      <c r="F92" s="40"/>
      <c r="G92" s="23"/>
      <c r="H92" s="23"/>
      <c r="I92" s="23"/>
      <c r="J92" s="23"/>
      <c r="K92" s="23"/>
      <c r="L92" s="23"/>
      <c r="M92" s="23"/>
      <c r="N92" s="23"/>
      <c r="O92" s="23"/>
      <c r="P92" s="23"/>
      <c r="Q92" s="23"/>
      <c r="R92" s="23"/>
      <c r="S92" s="23"/>
      <c r="T92" s="23"/>
      <c r="U92" s="23"/>
      <c r="V92" s="23"/>
      <c r="W92" s="23"/>
      <c r="X92" s="23"/>
      <c r="Y92" s="23"/>
      <c r="Z92" s="23"/>
      <c r="AA92" s="24" t="s">
        <v>2129</v>
      </c>
      <c r="AB92" s="24" t="s">
        <v>2100</v>
      </c>
      <c r="AC92" s="13">
        <f>IF($F$111&lt;&gt;"",$F$111,"")</f>
        <v>17467</v>
      </c>
      <c r="AD92" s="24" t="s">
        <v>1907</v>
      </c>
      <c r="AE92" s="24" t="s">
        <v>2097</v>
      </c>
      <c r="AF92" s="24" t="s">
        <v>2127</v>
      </c>
      <c r="AG92" s="24" t="s">
        <v>1799</v>
      </c>
      <c r="AH92" s="24" t="s">
        <v>335</v>
      </c>
      <c r="AI92" s="24" t="s">
        <v>174</v>
      </c>
      <c r="AJ92" s="24" t="s">
        <v>174</v>
      </c>
      <c r="AK92" s="24" t="s">
        <v>174</v>
      </c>
      <c r="AL92" s="24" t="s">
        <v>1801</v>
      </c>
    </row>
    <row r="93" spans="1:38" ht="31.5" customHeight="1">
      <c r="A93" s="71"/>
      <c r="B93" s="279"/>
      <c r="C93" s="428" t="s">
        <v>2130</v>
      </c>
      <c r="D93" s="390"/>
      <c r="E93" s="390"/>
      <c r="F93" s="390"/>
      <c r="G93" s="23"/>
      <c r="H93" s="23"/>
      <c r="I93" s="23"/>
      <c r="J93" s="23"/>
      <c r="K93" s="23"/>
      <c r="L93" s="23"/>
      <c r="M93" s="23"/>
      <c r="N93" s="23"/>
      <c r="O93" s="23"/>
      <c r="P93" s="23"/>
      <c r="Q93" s="23"/>
      <c r="R93" s="23"/>
      <c r="S93" s="23"/>
      <c r="T93" s="23"/>
      <c r="U93" s="23"/>
      <c r="V93" s="23"/>
      <c r="W93" s="23"/>
      <c r="X93" s="23"/>
      <c r="Y93" s="23"/>
      <c r="Z93" s="23"/>
      <c r="AA93" s="24" t="s">
        <v>2131</v>
      </c>
      <c r="AB93" s="24" t="s">
        <v>2103</v>
      </c>
      <c r="AC93" s="13" t="str">
        <f>IF($F$112&lt;&gt;"",$F$112,"")</f>
        <v/>
      </c>
      <c r="AD93" s="24" t="s">
        <v>1907</v>
      </c>
      <c r="AE93" s="24" t="s">
        <v>2097</v>
      </c>
      <c r="AF93" s="24" t="s">
        <v>2127</v>
      </c>
      <c r="AG93" s="24" t="s">
        <v>1799</v>
      </c>
      <c r="AH93" s="24" t="s">
        <v>335</v>
      </c>
      <c r="AI93" s="24" t="s">
        <v>174</v>
      </c>
      <c r="AJ93" s="24" t="s">
        <v>174</v>
      </c>
      <c r="AK93" s="24" t="s">
        <v>174</v>
      </c>
      <c r="AL93" s="24" t="s">
        <v>1801</v>
      </c>
    </row>
    <row r="94" spans="1:38" ht="14.25" customHeight="1">
      <c r="A94" s="71"/>
      <c r="B94" s="279"/>
      <c r="C94" s="399" t="s">
        <v>2132</v>
      </c>
      <c r="D94" s="390"/>
      <c r="E94" s="390"/>
      <c r="F94" s="390"/>
      <c r="G94" s="23"/>
      <c r="H94" s="23"/>
      <c r="I94" s="23"/>
      <c r="J94" s="23"/>
      <c r="K94" s="23"/>
      <c r="L94" s="23"/>
      <c r="M94" s="23"/>
      <c r="N94" s="23"/>
      <c r="O94" s="23"/>
      <c r="P94" s="23"/>
      <c r="Q94" s="23"/>
      <c r="R94" s="23"/>
      <c r="S94" s="23"/>
      <c r="T94" s="23"/>
      <c r="U94" s="23"/>
      <c r="V94" s="23"/>
      <c r="W94" s="23"/>
      <c r="X94" s="23"/>
      <c r="Y94" s="23"/>
      <c r="Z94" s="23"/>
      <c r="AA94" s="24" t="s">
        <v>2133</v>
      </c>
      <c r="AB94" s="24" t="s">
        <v>2105</v>
      </c>
      <c r="AC94" s="13">
        <f>IF($F$113&lt;&gt;"",$F$113,"")</f>
        <v>27943</v>
      </c>
      <c r="AD94" s="24" t="s">
        <v>1907</v>
      </c>
      <c r="AE94" s="24" t="s">
        <v>2097</v>
      </c>
      <c r="AF94" s="24" t="s">
        <v>2127</v>
      </c>
      <c r="AG94" s="24" t="s">
        <v>1799</v>
      </c>
      <c r="AH94" s="24" t="s">
        <v>335</v>
      </c>
      <c r="AI94" s="24" t="s">
        <v>174</v>
      </c>
      <c r="AJ94" s="24" t="s">
        <v>174</v>
      </c>
      <c r="AK94" s="24" t="s">
        <v>174</v>
      </c>
      <c r="AL94" s="24" t="s">
        <v>1801</v>
      </c>
    </row>
    <row r="95" spans="1:38" ht="14.25" customHeight="1">
      <c r="A95" s="71"/>
      <c r="B95" s="279"/>
      <c r="C95" s="399" t="s">
        <v>2134</v>
      </c>
      <c r="D95" s="390"/>
      <c r="E95" s="390"/>
      <c r="F95" s="390"/>
      <c r="G95" s="23"/>
      <c r="H95" s="23"/>
      <c r="I95" s="23"/>
      <c r="J95" s="23"/>
      <c r="K95" s="23"/>
      <c r="L95" s="23"/>
      <c r="M95" s="23"/>
      <c r="N95" s="23"/>
      <c r="O95" s="23"/>
      <c r="P95" s="23"/>
      <c r="Q95" s="23"/>
      <c r="R95" s="23"/>
      <c r="S95" s="23"/>
      <c r="T95" s="23"/>
      <c r="U95" s="23"/>
      <c r="V95" s="23"/>
      <c r="W95" s="23"/>
      <c r="X95" s="23"/>
      <c r="Y95" s="23"/>
      <c r="Z95" s="23"/>
      <c r="AA95" s="24" t="s">
        <v>2135</v>
      </c>
      <c r="AB95" s="24" t="s">
        <v>2110</v>
      </c>
      <c r="AC95" s="13">
        <f>IF($F$114&lt;&gt;"",$F$114,"")</f>
        <v>30980</v>
      </c>
      <c r="AD95" s="24" t="s">
        <v>1907</v>
      </c>
      <c r="AE95" s="24" t="s">
        <v>2097</v>
      </c>
      <c r="AF95" s="24" t="s">
        <v>2127</v>
      </c>
      <c r="AG95" s="24" t="s">
        <v>1799</v>
      </c>
      <c r="AH95" s="24" t="s">
        <v>335</v>
      </c>
      <c r="AI95" s="24" t="s">
        <v>174</v>
      </c>
      <c r="AJ95" s="24" t="s">
        <v>174</v>
      </c>
      <c r="AK95" s="24" t="s">
        <v>174</v>
      </c>
      <c r="AL95" s="24" t="s">
        <v>1801</v>
      </c>
    </row>
    <row r="96" spans="1:38" ht="14.25" customHeight="1">
      <c r="A96" s="71"/>
      <c r="B96" s="279"/>
      <c r="C96" s="399" t="s">
        <v>2136</v>
      </c>
      <c r="D96" s="390"/>
      <c r="E96" s="390"/>
      <c r="F96" s="390"/>
      <c r="G96" s="23"/>
      <c r="H96" s="23"/>
      <c r="I96" s="23"/>
      <c r="J96" s="23"/>
      <c r="K96" s="23"/>
      <c r="L96" s="23"/>
      <c r="M96" s="23"/>
      <c r="N96" s="23"/>
      <c r="O96" s="23"/>
      <c r="P96" s="23"/>
      <c r="Q96" s="23"/>
      <c r="R96" s="23"/>
      <c r="S96" s="23"/>
      <c r="T96" s="23"/>
      <c r="U96" s="23"/>
      <c r="V96" s="23"/>
      <c r="W96" s="23"/>
      <c r="X96" s="23"/>
      <c r="Y96" s="23"/>
      <c r="Z96" s="23"/>
      <c r="AA96" s="24" t="s">
        <v>2137</v>
      </c>
      <c r="AB96" s="24" t="s">
        <v>2138</v>
      </c>
      <c r="AC96" s="13" t="str">
        <f>IF($A$121&lt;&gt;"",$A$121,"")</f>
        <v>X</v>
      </c>
      <c r="AD96" s="24" t="s">
        <v>1907</v>
      </c>
      <c r="AE96" s="24" t="s">
        <v>2139</v>
      </c>
      <c r="AF96" s="24" t="s">
        <v>2140</v>
      </c>
      <c r="AG96" s="24" t="s">
        <v>1799</v>
      </c>
      <c r="AH96" s="24" t="s">
        <v>174</v>
      </c>
      <c r="AI96" s="24" t="s">
        <v>174</v>
      </c>
      <c r="AJ96" s="24" t="s">
        <v>174</v>
      </c>
      <c r="AK96" s="24" t="s">
        <v>174</v>
      </c>
      <c r="AL96" s="24" t="s">
        <v>283</v>
      </c>
    </row>
    <row r="97" spans="1:38" ht="14.25" customHeight="1">
      <c r="A97" s="71"/>
      <c r="B97" s="279"/>
      <c r="C97" s="399" t="s">
        <v>2141</v>
      </c>
      <c r="D97" s="390"/>
      <c r="E97" s="390"/>
      <c r="F97" s="390"/>
      <c r="G97" s="23"/>
      <c r="H97" s="23"/>
      <c r="I97" s="23"/>
      <c r="J97" s="23"/>
      <c r="K97" s="23"/>
      <c r="L97" s="23"/>
      <c r="M97" s="23"/>
      <c r="N97" s="23"/>
      <c r="O97" s="23"/>
      <c r="P97" s="23"/>
      <c r="Q97" s="23"/>
      <c r="R97" s="23"/>
      <c r="S97" s="23"/>
      <c r="T97" s="23"/>
      <c r="U97" s="23"/>
      <c r="V97" s="23"/>
      <c r="W97" s="23"/>
      <c r="X97" s="23"/>
      <c r="Y97" s="23"/>
      <c r="Z97" s="23"/>
      <c r="AA97" s="24" t="s">
        <v>2142</v>
      </c>
      <c r="AB97" s="24" t="s">
        <v>2143</v>
      </c>
      <c r="AC97" s="13" t="str">
        <f>IF($A$122&lt;&gt;"",$A$122,"")</f>
        <v>X</v>
      </c>
      <c r="AD97" s="24" t="s">
        <v>1907</v>
      </c>
      <c r="AE97" s="24" t="s">
        <v>2139</v>
      </c>
      <c r="AF97" s="24" t="s">
        <v>2140</v>
      </c>
      <c r="AG97" s="24" t="s">
        <v>1799</v>
      </c>
      <c r="AH97" s="24" t="s">
        <v>174</v>
      </c>
      <c r="AI97" s="24" t="s">
        <v>174</v>
      </c>
      <c r="AJ97" s="24" t="s">
        <v>174</v>
      </c>
      <c r="AK97" s="24" t="s">
        <v>174</v>
      </c>
      <c r="AL97" s="24" t="s">
        <v>283</v>
      </c>
    </row>
    <row r="98" spans="1:38" ht="14.25" customHeight="1">
      <c r="A98" s="71"/>
      <c r="B98" s="279"/>
      <c r="C98" s="399" t="s">
        <v>2144</v>
      </c>
      <c r="D98" s="390"/>
      <c r="E98" s="390"/>
      <c r="F98" s="390"/>
      <c r="G98" s="23"/>
      <c r="H98" s="23"/>
      <c r="I98" s="23"/>
      <c r="J98" s="23"/>
      <c r="K98" s="23"/>
      <c r="L98" s="23"/>
      <c r="M98" s="23"/>
      <c r="N98" s="23"/>
      <c r="O98" s="23"/>
      <c r="P98" s="23"/>
      <c r="Q98" s="23"/>
      <c r="R98" s="23"/>
      <c r="S98" s="23"/>
      <c r="T98" s="23"/>
      <c r="U98" s="23"/>
      <c r="V98" s="23"/>
      <c r="W98" s="23"/>
      <c r="X98" s="23"/>
      <c r="Y98" s="23"/>
      <c r="Z98" s="23"/>
      <c r="AA98" s="24" t="s">
        <v>2145</v>
      </c>
      <c r="AB98" s="24" t="s">
        <v>2146</v>
      </c>
      <c r="AC98" s="13" t="str">
        <f>IF($A$123&lt;&gt;"",$A$123,"")</f>
        <v/>
      </c>
      <c r="AD98" s="24" t="s">
        <v>1907</v>
      </c>
      <c r="AE98" s="24" t="s">
        <v>2139</v>
      </c>
      <c r="AF98" s="24" t="s">
        <v>2140</v>
      </c>
      <c r="AG98" s="24" t="s">
        <v>1799</v>
      </c>
      <c r="AH98" s="24" t="s">
        <v>174</v>
      </c>
      <c r="AI98" s="24" t="s">
        <v>174</v>
      </c>
      <c r="AJ98" s="24" t="s">
        <v>174</v>
      </c>
      <c r="AK98" s="24" t="s">
        <v>174</v>
      </c>
      <c r="AL98" s="24" t="s">
        <v>283</v>
      </c>
    </row>
    <row r="99" spans="1:38" ht="14.25" customHeight="1">
      <c r="A99" s="71"/>
      <c r="B99" s="279"/>
      <c r="C99" s="399" t="s">
        <v>2147</v>
      </c>
      <c r="D99" s="390"/>
      <c r="E99" s="390"/>
      <c r="F99" s="390"/>
      <c r="G99" s="23"/>
      <c r="H99" s="23"/>
      <c r="I99" s="23"/>
      <c r="J99" s="23"/>
      <c r="K99" s="23"/>
      <c r="L99" s="23"/>
      <c r="M99" s="23"/>
      <c r="N99" s="23"/>
      <c r="O99" s="23"/>
      <c r="P99" s="23"/>
      <c r="Q99" s="23"/>
      <c r="R99" s="23"/>
      <c r="S99" s="23"/>
      <c r="T99" s="23"/>
      <c r="U99" s="23"/>
      <c r="V99" s="23"/>
      <c r="W99" s="23"/>
      <c r="X99" s="23"/>
      <c r="Y99" s="23"/>
      <c r="Z99" s="23"/>
      <c r="AA99" s="24" t="s">
        <v>2148</v>
      </c>
      <c r="AB99" s="24" t="s">
        <v>2149</v>
      </c>
      <c r="AC99" s="13">
        <f>IF($F$125&lt;&gt;"",$F$125,"")</f>
        <v>684</v>
      </c>
      <c r="AD99" s="24" t="s">
        <v>1907</v>
      </c>
      <c r="AE99" s="24" t="s">
        <v>2139</v>
      </c>
      <c r="AF99" s="24" t="s">
        <v>2150</v>
      </c>
      <c r="AG99" s="24" t="s">
        <v>1799</v>
      </c>
      <c r="AH99" s="24" t="s">
        <v>174</v>
      </c>
      <c r="AI99" s="24" t="s">
        <v>174</v>
      </c>
      <c r="AJ99" s="24" t="s">
        <v>174</v>
      </c>
      <c r="AK99" s="24" t="s">
        <v>174</v>
      </c>
      <c r="AL99" s="24" t="s">
        <v>338</v>
      </c>
    </row>
    <row r="100" spans="1:38" ht="27.75" customHeight="1">
      <c r="A100" s="71"/>
      <c r="B100" s="279"/>
      <c r="C100" s="399" t="s">
        <v>2151</v>
      </c>
      <c r="D100" s="390"/>
      <c r="E100" s="390"/>
      <c r="F100" s="390"/>
      <c r="G100" s="23"/>
      <c r="H100" s="23"/>
      <c r="I100" s="23"/>
      <c r="J100" s="23"/>
      <c r="K100" s="23"/>
      <c r="L100" s="23"/>
      <c r="M100" s="23"/>
      <c r="N100" s="23"/>
      <c r="O100" s="23"/>
      <c r="P100" s="23"/>
      <c r="Q100" s="23"/>
      <c r="R100" s="23"/>
      <c r="S100" s="23"/>
      <c r="T100" s="23"/>
      <c r="U100" s="23"/>
      <c r="V100" s="23"/>
      <c r="W100" s="23"/>
      <c r="X100" s="23"/>
      <c r="Y100" s="23"/>
      <c r="Z100" s="23"/>
      <c r="AA100" s="24" t="s">
        <v>2152</v>
      </c>
      <c r="AB100" s="24" t="s">
        <v>2153</v>
      </c>
      <c r="AC100" s="13">
        <f>IF($F$127&lt;&gt;"",$F$127,"")</f>
        <v>4355</v>
      </c>
      <c r="AD100" s="24" t="s">
        <v>1907</v>
      </c>
      <c r="AE100" s="24" t="s">
        <v>2139</v>
      </c>
      <c r="AF100" s="24" t="s">
        <v>2154</v>
      </c>
      <c r="AG100" s="24" t="s">
        <v>1799</v>
      </c>
      <c r="AH100" s="24" t="s">
        <v>174</v>
      </c>
      <c r="AI100" s="24" t="s">
        <v>174</v>
      </c>
      <c r="AJ100" s="24" t="s">
        <v>174</v>
      </c>
      <c r="AK100" s="24" t="s">
        <v>174</v>
      </c>
      <c r="AL100" s="24" t="s">
        <v>1801</v>
      </c>
    </row>
    <row r="101" spans="1:38" ht="12.75" customHeight="1">
      <c r="A101" s="71"/>
      <c r="B101" s="279"/>
      <c r="C101" s="380"/>
      <c r="D101" s="390"/>
      <c r="E101" s="390"/>
      <c r="F101" s="390"/>
      <c r="G101" s="23"/>
      <c r="H101" s="23"/>
      <c r="I101" s="23"/>
      <c r="J101" s="23"/>
      <c r="K101" s="23"/>
      <c r="L101" s="23"/>
      <c r="M101" s="23"/>
      <c r="N101" s="23"/>
      <c r="O101" s="23"/>
      <c r="P101" s="23"/>
      <c r="Q101" s="23"/>
      <c r="R101" s="23"/>
      <c r="S101" s="23"/>
      <c r="T101" s="23"/>
      <c r="U101" s="23"/>
      <c r="V101" s="23"/>
      <c r="W101" s="23"/>
      <c r="X101" s="23"/>
      <c r="Y101" s="23"/>
      <c r="Z101" s="23"/>
      <c r="AA101" s="24" t="s">
        <v>2155</v>
      </c>
      <c r="AB101" s="24" t="s">
        <v>2156</v>
      </c>
      <c r="AC101" s="13">
        <f>IF($F$129&lt;&gt;"",$F$129,"")</f>
        <v>2979030</v>
      </c>
      <c r="AD101" s="24" t="s">
        <v>1907</v>
      </c>
      <c r="AE101" s="24" t="s">
        <v>2139</v>
      </c>
      <c r="AF101" s="24" t="s">
        <v>2157</v>
      </c>
      <c r="AG101" s="24" t="s">
        <v>1799</v>
      </c>
      <c r="AH101" s="24" t="s">
        <v>174</v>
      </c>
      <c r="AI101" s="24" t="s">
        <v>174</v>
      </c>
      <c r="AJ101" s="24" t="s">
        <v>174</v>
      </c>
      <c r="AK101" s="24" t="s">
        <v>174</v>
      </c>
      <c r="AL101" s="24" t="s">
        <v>1801</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4" t="s">
        <v>2551</v>
      </c>
      <c r="AB102" s="24" t="s">
        <v>2158</v>
      </c>
      <c r="AC102" s="13" t="str">
        <f>IF($A$133&lt;&gt;"",$A$133,"")</f>
        <v>X</v>
      </c>
      <c r="AD102" s="24" t="s">
        <v>1907</v>
      </c>
      <c r="AE102" s="24" t="s">
        <v>2159</v>
      </c>
      <c r="AF102" s="24" t="s">
        <v>1423</v>
      </c>
      <c r="AG102" s="24" t="s">
        <v>1799</v>
      </c>
      <c r="AH102" s="24" t="s">
        <v>1800</v>
      </c>
      <c r="AI102" s="24" t="s">
        <v>468</v>
      </c>
      <c r="AJ102" s="24" t="s">
        <v>174</v>
      </c>
      <c r="AK102" s="24" t="s">
        <v>174</v>
      </c>
      <c r="AL102" s="24" t="s">
        <v>283</v>
      </c>
    </row>
    <row r="103" spans="1:38" ht="53.25" customHeight="1">
      <c r="A103" s="71" t="s">
        <v>2160</v>
      </c>
      <c r="B103" s="375" t="s">
        <v>2161</v>
      </c>
      <c r="C103" s="390"/>
      <c r="D103" s="390"/>
      <c r="E103" s="410"/>
      <c r="F103" s="133">
        <v>3713</v>
      </c>
      <c r="G103" s="23"/>
      <c r="H103" s="23"/>
      <c r="I103" s="23"/>
      <c r="J103" s="23"/>
      <c r="K103" s="23"/>
      <c r="L103" s="23"/>
      <c r="M103" s="23"/>
      <c r="N103" s="23"/>
      <c r="O103" s="23"/>
      <c r="P103" s="23"/>
      <c r="Q103" s="23"/>
      <c r="R103" s="23"/>
      <c r="S103" s="23"/>
      <c r="T103" s="23"/>
      <c r="U103" s="23"/>
      <c r="V103" s="23"/>
      <c r="W103" s="23"/>
      <c r="X103" s="23"/>
      <c r="Y103" s="23"/>
      <c r="Z103" s="23"/>
      <c r="AA103" s="24" t="s">
        <v>2552</v>
      </c>
      <c r="AB103" s="24" t="s">
        <v>2162</v>
      </c>
      <c r="AC103" s="13" t="str">
        <f>IF($A$134&lt;&gt;"",$A$134,"")</f>
        <v/>
      </c>
      <c r="AD103" s="24" t="s">
        <v>1907</v>
      </c>
      <c r="AE103" s="24" t="s">
        <v>2159</v>
      </c>
      <c r="AF103" s="24" t="s">
        <v>1423</v>
      </c>
      <c r="AG103" s="24" t="s">
        <v>1799</v>
      </c>
      <c r="AH103" s="24" t="s">
        <v>1800</v>
      </c>
      <c r="AI103" s="24" t="s">
        <v>468</v>
      </c>
      <c r="AJ103" s="24" t="s">
        <v>174</v>
      </c>
      <c r="AK103" s="24" t="s">
        <v>174</v>
      </c>
      <c r="AL103" s="24" t="s">
        <v>283</v>
      </c>
    </row>
    <row r="104" spans="1:38" ht="66" customHeight="1">
      <c r="A104" s="71"/>
      <c r="B104" s="459"/>
      <c r="C104" s="390"/>
      <c r="D104" s="390"/>
      <c r="E104" s="390"/>
      <c r="F104" s="390"/>
      <c r="G104" s="23"/>
      <c r="H104" s="23"/>
      <c r="I104" s="23"/>
      <c r="J104" s="23"/>
      <c r="K104" s="23"/>
      <c r="L104" s="23"/>
      <c r="M104" s="23"/>
      <c r="N104" s="23"/>
      <c r="O104" s="23"/>
      <c r="P104" s="23"/>
      <c r="Q104" s="23"/>
      <c r="R104" s="23"/>
      <c r="S104" s="23"/>
      <c r="T104" s="23"/>
      <c r="U104" s="23"/>
      <c r="V104" s="23"/>
      <c r="W104" s="23"/>
      <c r="X104" s="23"/>
      <c r="Y104" s="23"/>
      <c r="Z104" s="23"/>
      <c r="AA104" s="24" t="s">
        <v>2553</v>
      </c>
      <c r="AB104" s="24" t="s">
        <v>1647</v>
      </c>
      <c r="AC104" s="13" t="str">
        <f>IF($A$135&lt;&gt;"",$A$135,"")</f>
        <v/>
      </c>
      <c r="AD104" s="24" t="s">
        <v>1907</v>
      </c>
      <c r="AE104" s="24" t="s">
        <v>2159</v>
      </c>
      <c r="AF104" s="24" t="s">
        <v>1423</v>
      </c>
      <c r="AG104" s="24" t="s">
        <v>1799</v>
      </c>
      <c r="AH104" s="24" t="s">
        <v>1800</v>
      </c>
      <c r="AI104" s="24" t="s">
        <v>468</v>
      </c>
      <c r="AJ104" s="24" t="s">
        <v>174</v>
      </c>
      <c r="AK104" s="24" t="s">
        <v>174</v>
      </c>
      <c r="AL104" s="24" t="s">
        <v>283</v>
      </c>
    </row>
    <row r="105" spans="1:38" ht="28.5" customHeight="1">
      <c r="A105" s="375" t="s">
        <v>2163</v>
      </c>
      <c r="B105" s="390"/>
      <c r="C105" s="390"/>
      <c r="D105" s="390"/>
      <c r="E105" s="390"/>
      <c r="F105" s="390"/>
      <c r="G105" s="23"/>
      <c r="H105" s="23"/>
      <c r="I105" s="23"/>
      <c r="J105" s="23"/>
      <c r="K105" s="23"/>
      <c r="L105" s="23"/>
      <c r="M105" s="23"/>
      <c r="N105" s="23"/>
      <c r="O105" s="23"/>
      <c r="P105" s="23"/>
      <c r="Q105" s="23"/>
      <c r="R105" s="23"/>
      <c r="S105" s="23"/>
      <c r="T105" s="23"/>
      <c r="U105" s="23"/>
      <c r="V105" s="23"/>
      <c r="W105" s="23"/>
      <c r="X105" s="23"/>
      <c r="Y105" s="23"/>
      <c r="Z105" s="23"/>
      <c r="AA105" s="24" t="s">
        <v>2554</v>
      </c>
      <c r="AB105" s="24" t="s">
        <v>941</v>
      </c>
      <c r="AC105" s="13" t="str">
        <f>IF($B$136&lt;&gt;"",$B$136,"")</f>
        <v/>
      </c>
      <c r="AD105" s="24" t="s">
        <v>1907</v>
      </c>
      <c r="AE105" s="24" t="s">
        <v>2159</v>
      </c>
      <c r="AF105" s="24" t="s">
        <v>1423</v>
      </c>
      <c r="AG105" s="24" t="s">
        <v>1799</v>
      </c>
      <c r="AH105" s="24" t="s">
        <v>1800</v>
      </c>
      <c r="AI105" s="24" t="s">
        <v>468</v>
      </c>
      <c r="AJ105" s="24" t="s">
        <v>174</v>
      </c>
      <c r="AK105" s="24" t="s">
        <v>174</v>
      </c>
      <c r="AL105" s="24" t="s">
        <v>175</v>
      </c>
    </row>
    <row r="106" spans="1:38" ht="32.25" customHeight="1">
      <c r="A106" s="380" t="s">
        <v>2164</v>
      </c>
      <c r="B106" s="390"/>
      <c r="C106" s="390"/>
      <c r="D106" s="390"/>
      <c r="E106" s="390"/>
      <c r="F106" s="390"/>
      <c r="G106" s="23"/>
      <c r="H106" s="23"/>
      <c r="I106" s="23"/>
      <c r="J106" s="23"/>
      <c r="K106" s="23"/>
      <c r="L106" s="23"/>
      <c r="M106" s="23"/>
      <c r="N106" s="23"/>
      <c r="O106" s="23"/>
      <c r="P106" s="23"/>
      <c r="Q106" s="23"/>
      <c r="R106" s="23"/>
      <c r="S106" s="23"/>
      <c r="T106" s="23"/>
      <c r="U106" s="23"/>
      <c r="V106" s="23"/>
      <c r="W106" s="23"/>
      <c r="X106" s="23"/>
      <c r="Y106" s="23"/>
      <c r="Z106" s="23"/>
      <c r="AA106" s="24" t="s">
        <v>2165</v>
      </c>
      <c r="AB106" s="24" t="s">
        <v>2166</v>
      </c>
      <c r="AC106" s="13" t="str">
        <f>IF($A$142&lt;&gt;"",$A$142,"")</f>
        <v>X</v>
      </c>
      <c r="AD106" s="24" t="s">
        <v>1907</v>
      </c>
      <c r="AE106" s="24" t="s">
        <v>2159</v>
      </c>
      <c r="AF106" s="24" t="s">
        <v>1423</v>
      </c>
      <c r="AG106" s="24" t="s">
        <v>1799</v>
      </c>
      <c r="AH106" s="24" t="s">
        <v>1800</v>
      </c>
      <c r="AI106" s="24" t="s">
        <v>490</v>
      </c>
      <c r="AJ106" s="24" t="s">
        <v>174</v>
      </c>
      <c r="AK106" s="24" t="s">
        <v>174</v>
      </c>
      <c r="AL106" s="24" t="s">
        <v>283</v>
      </c>
    </row>
    <row r="107" spans="1:38" ht="47.25" customHeight="1" thickBot="1">
      <c r="A107" s="380" t="s">
        <v>2167</v>
      </c>
      <c r="B107" s="390"/>
      <c r="C107" s="390"/>
      <c r="D107" s="390"/>
      <c r="E107" s="390"/>
      <c r="F107" s="390"/>
      <c r="G107" s="23"/>
      <c r="H107" s="23"/>
      <c r="I107" s="23"/>
      <c r="J107" s="23"/>
      <c r="K107" s="23"/>
      <c r="L107" s="23"/>
      <c r="M107" s="23"/>
      <c r="N107" s="23"/>
      <c r="O107" s="23"/>
      <c r="P107" s="23"/>
      <c r="Q107" s="23"/>
      <c r="R107" s="23"/>
      <c r="S107" s="23"/>
      <c r="T107" s="23"/>
      <c r="U107" s="23"/>
      <c r="V107" s="23"/>
      <c r="W107" s="23"/>
      <c r="X107" s="23"/>
      <c r="Y107" s="23"/>
      <c r="Z107" s="23"/>
      <c r="AA107" s="24" t="s">
        <v>2168</v>
      </c>
      <c r="AB107" s="24" t="s">
        <v>2169</v>
      </c>
      <c r="AC107" s="13" t="str">
        <f>IF($A$143&lt;&gt;"",$A$143,"")</f>
        <v/>
      </c>
      <c r="AD107" s="24" t="s">
        <v>1907</v>
      </c>
      <c r="AE107" s="24" t="s">
        <v>2159</v>
      </c>
      <c r="AF107" s="24" t="s">
        <v>1423</v>
      </c>
      <c r="AG107" s="24" t="s">
        <v>1799</v>
      </c>
      <c r="AH107" s="24" t="s">
        <v>1800</v>
      </c>
      <c r="AI107" s="24" t="s">
        <v>490</v>
      </c>
      <c r="AJ107" s="24" t="s">
        <v>174</v>
      </c>
      <c r="AK107" s="24" t="s">
        <v>174</v>
      </c>
      <c r="AL107" s="24" t="s">
        <v>283</v>
      </c>
    </row>
    <row r="108" spans="1:38" ht="66" customHeight="1">
      <c r="A108" s="461"/>
      <c r="B108" s="462" t="s">
        <v>2170</v>
      </c>
      <c r="C108" s="431"/>
      <c r="D108" s="464" t="s">
        <v>2171</v>
      </c>
      <c r="E108" s="466" t="s">
        <v>2172</v>
      </c>
      <c r="F108" s="468" t="s">
        <v>2173</v>
      </c>
      <c r="G108" s="23"/>
      <c r="H108" s="23"/>
      <c r="I108" s="23"/>
      <c r="J108" s="23"/>
      <c r="K108" s="23"/>
      <c r="L108" s="23"/>
      <c r="M108" s="23"/>
      <c r="N108" s="23"/>
      <c r="O108" s="23"/>
      <c r="P108" s="23"/>
      <c r="Q108" s="23"/>
      <c r="R108" s="23"/>
      <c r="S108" s="23"/>
      <c r="T108" s="23"/>
      <c r="U108" s="23"/>
      <c r="V108" s="23"/>
      <c r="W108" s="23"/>
      <c r="X108" s="23"/>
      <c r="Y108" s="23"/>
      <c r="Z108" s="23"/>
      <c r="AA108" s="24" t="s">
        <v>2174</v>
      </c>
      <c r="AB108" s="24" t="s">
        <v>2162</v>
      </c>
      <c r="AC108" s="13" t="str">
        <f>IF($A$144&lt;&gt;"",$A$144,"")</f>
        <v/>
      </c>
      <c r="AD108" s="24" t="s">
        <v>1907</v>
      </c>
      <c r="AE108" s="24" t="s">
        <v>2159</v>
      </c>
      <c r="AF108" s="24" t="s">
        <v>1423</v>
      </c>
      <c r="AG108" s="24" t="s">
        <v>1799</v>
      </c>
      <c r="AH108" s="24" t="s">
        <v>1800</v>
      </c>
      <c r="AI108" s="24" t="s">
        <v>490</v>
      </c>
      <c r="AJ108" s="24" t="s">
        <v>174</v>
      </c>
      <c r="AK108" s="24" t="s">
        <v>174</v>
      </c>
      <c r="AL108" s="24" t="s">
        <v>283</v>
      </c>
    </row>
    <row r="109" spans="1:38" ht="80.25" customHeight="1" thickBot="1">
      <c r="A109" s="410"/>
      <c r="B109" s="463"/>
      <c r="C109" s="436"/>
      <c r="D109" s="465"/>
      <c r="E109" s="467"/>
      <c r="F109" s="469"/>
      <c r="G109" s="23"/>
      <c r="H109" s="23"/>
      <c r="I109" s="23"/>
      <c r="J109" s="23"/>
      <c r="K109" s="23"/>
      <c r="L109" s="23"/>
      <c r="M109" s="23"/>
      <c r="N109" s="23"/>
      <c r="O109" s="23"/>
      <c r="P109" s="23"/>
      <c r="Q109" s="23"/>
      <c r="R109" s="23"/>
      <c r="S109" s="23"/>
      <c r="T109" s="23"/>
      <c r="U109" s="23"/>
      <c r="V109" s="23"/>
      <c r="W109" s="23"/>
      <c r="X109" s="23"/>
      <c r="Y109" s="23"/>
      <c r="Z109" s="23"/>
      <c r="AA109" s="24" t="s">
        <v>2175</v>
      </c>
      <c r="AB109" s="24" t="s">
        <v>2176</v>
      </c>
      <c r="AC109" s="13" t="str">
        <f>IF($A$145&lt;&gt;"",$A$145,"")</f>
        <v>X</v>
      </c>
      <c r="AD109" s="24" t="s">
        <v>1907</v>
      </c>
      <c r="AE109" s="24" t="s">
        <v>2159</v>
      </c>
      <c r="AF109" s="24" t="s">
        <v>1423</v>
      </c>
      <c r="AG109" s="24" t="s">
        <v>1799</v>
      </c>
      <c r="AH109" s="24" t="s">
        <v>1800</v>
      </c>
      <c r="AI109" s="24" t="s">
        <v>490</v>
      </c>
      <c r="AJ109" s="24" t="s">
        <v>174</v>
      </c>
      <c r="AK109" s="24" t="s">
        <v>174</v>
      </c>
      <c r="AL109" s="24" t="s">
        <v>283</v>
      </c>
    </row>
    <row r="110" spans="1:38" ht="66" customHeight="1">
      <c r="A110" s="71"/>
      <c r="B110" s="30" t="s">
        <v>535</v>
      </c>
      <c r="C110" s="134" t="s">
        <v>2177</v>
      </c>
      <c r="D110" s="135">
        <v>1577</v>
      </c>
      <c r="E110" s="349">
        <v>0.42472394290331267</v>
      </c>
      <c r="F110" s="136">
        <v>22495</v>
      </c>
      <c r="G110" s="23"/>
      <c r="H110" s="23"/>
      <c r="I110" s="23"/>
      <c r="J110" s="23"/>
      <c r="K110" s="23"/>
      <c r="L110" s="23"/>
      <c r="M110" s="23"/>
      <c r="N110" s="23"/>
      <c r="O110" s="23"/>
      <c r="P110" s="23"/>
      <c r="Q110" s="23"/>
      <c r="R110" s="23"/>
      <c r="S110" s="23"/>
      <c r="T110" s="23"/>
      <c r="U110" s="23"/>
      <c r="V110" s="23"/>
      <c r="W110" s="23"/>
      <c r="X110" s="23"/>
      <c r="Y110" s="23"/>
      <c r="Z110" s="23"/>
      <c r="AA110" s="24" t="s">
        <v>2178</v>
      </c>
      <c r="AB110" s="24" t="s">
        <v>2179</v>
      </c>
      <c r="AC110" s="13" t="str">
        <f>IF($A$146&lt;&gt;"",$A$146,"")</f>
        <v/>
      </c>
      <c r="AD110" s="24" t="s">
        <v>1907</v>
      </c>
      <c r="AE110" s="24" t="s">
        <v>2159</v>
      </c>
      <c r="AF110" s="24" t="s">
        <v>1423</v>
      </c>
      <c r="AG110" s="24" t="s">
        <v>1799</v>
      </c>
      <c r="AH110" s="24" t="s">
        <v>1800</v>
      </c>
      <c r="AI110" s="24" t="s">
        <v>490</v>
      </c>
      <c r="AJ110" s="24" t="s">
        <v>174</v>
      </c>
      <c r="AK110" s="24" t="s">
        <v>174</v>
      </c>
      <c r="AL110" s="24" t="s">
        <v>283</v>
      </c>
    </row>
    <row r="111" spans="1:38" ht="56.25" customHeight="1">
      <c r="A111" s="71"/>
      <c r="B111" s="30" t="s">
        <v>538</v>
      </c>
      <c r="C111" s="137" t="s">
        <v>2180</v>
      </c>
      <c r="D111" s="138">
        <v>1536</v>
      </c>
      <c r="E111" s="349">
        <v>0.4136816590358201</v>
      </c>
      <c r="F111" s="117">
        <v>17467</v>
      </c>
      <c r="G111" s="23"/>
      <c r="H111" s="23"/>
      <c r="I111" s="23"/>
      <c r="J111" s="23"/>
      <c r="K111" s="23"/>
      <c r="L111" s="23"/>
      <c r="M111" s="23"/>
      <c r="N111" s="23"/>
      <c r="O111" s="23"/>
      <c r="P111" s="23"/>
      <c r="Q111" s="23"/>
      <c r="R111" s="23"/>
      <c r="S111" s="23"/>
      <c r="T111" s="23"/>
      <c r="U111" s="23"/>
      <c r="V111" s="23"/>
      <c r="W111" s="23"/>
      <c r="X111" s="23"/>
      <c r="Y111" s="23"/>
      <c r="Z111" s="23"/>
      <c r="AA111" s="24" t="s">
        <v>2181</v>
      </c>
      <c r="AB111" s="24" t="s">
        <v>2182</v>
      </c>
      <c r="AC111" s="13" t="str">
        <f>IF($A$147&lt;&gt;"",$A$147,"")</f>
        <v/>
      </c>
      <c r="AD111" s="24" t="s">
        <v>1907</v>
      </c>
      <c r="AE111" s="24" t="s">
        <v>2159</v>
      </c>
      <c r="AF111" s="24" t="s">
        <v>1423</v>
      </c>
      <c r="AG111" s="24" t="s">
        <v>1799</v>
      </c>
      <c r="AH111" s="24" t="s">
        <v>1800</v>
      </c>
      <c r="AI111" s="24" t="s">
        <v>490</v>
      </c>
      <c r="AJ111" s="24" t="s">
        <v>174</v>
      </c>
      <c r="AK111" s="24" t="s">
        <v>174</v>
      </c>
      <c r="AL111" s="24" t="s">
        <v>283</v>
      </c>
    </row>
    <row r="112" spans="1:38" ht="33" customHeight="1">
      <c r="A112" s="71"/>
      <c r="B112" s="30" t="s">
        <v>541</v>
      </c>
      <c r="C112" s="89" t="s">
        <v>2183</v>
      </c>
      <c r="D112" s="138"/>
      <c r="E112" s="349"/>
      <c r="F112" s="117"/>
      <c r="G112" s="23"/>
      <c r="H112" s="23"/>
      <c r="I112" s="23"/>
      <c r="J112" s="23"/>
      <c r="K112" s="23"/>
      <c r="L112" s="23"/>
      <c r="M112" s="23"/>
      <c r="N112" s="23"/>
      <c r="O112" s="23"/>
      <c r="P112" s="23"/>
      <c r="Q112" s="23"/>
      <c r="R112" s="23"/>
      <c r="S112" s="23"/>
      <c r="T112" s="23"/>
      <c r="U112" s="23"/>
      <c r="V112" s="23"/>
      <c r="W112" s="23"/>
      <c r="X112" s="23"/>
      <c r="Y112" s="23"/>
      <c r="Z112" s="23"/>
      <c r="AA112" s="24" t="s">
        <v>2184</v>
      </c>
      <c r="AB112" s="24" t="s">
        <v>1647</v>
      </c>
      <c r="AC112" s="13" t="str">
        <f>IF($A$148&lt;&gt;"",$A$148,"")</f>
        <v/>
      </c>
      <c r="AD112" s="24" t="s">
        <v>1907</v>
      </c>
      <c r="AE112" s="24" t="s">
        <v>2159</v>
      </c>
      <c r="AF112" s="24" t="s">
        <v>1423</v>
      </c>
      <c r="AG112" s="24" t="s">
        <v>1799</v>
      </c>
      <c r="AH112" s="24" t="s">
        <v>1800</v>
      </c>
      <c r="AI112" s="24" t="s">
        <v>490</v>
      </c>
      <c r="AJ112" s="24" t="s">
        <v>174</v>
      </c>
      <c r="AK112" s="24" t="s">
        <v>174</v>
      </c>
      <c r="AL112" s="24" t="s">
        <v>175</v>
      </c>
    </row>
    <row r="113" spans="1:38" ht="35.25" customHeight="1">
      <c r="A113" s="71"/>
      <c r="B113" s="30" t="s">
        <v>544</v>
      </c>
      <c r="C113" s="89" t="s">
        <v>2185</v>
      </c>
      <c r="D113" s="138">
        <v>30</v>
      </c>
      <c r="E113" s="349">
        <v>8.0797199030433614E-3</v>
      </c>
      <c r="F113" s="117">
        <v>27943</v>
      </c>
      <c r="G113" s="23"/>
      <c r="H113" s="23"/>
      <c r="I113" s="23"/>
      <c r="J113" s="23"/>
      <c r="K113" s="23"/>
      <c r="L113" s="23"/>
      <c r="M113" s="23"/>
      <c r="N113" s="23"/>
      <c r="O113" s="23"/>
      <c r="P113" s="23"/>
      <c r="Q113" s="23"/>
      <c r="R113" s="23"/>
      <c r="S113" s="23"/>
      <c r="T113" s="23"/>
      <c r="U113" s="23"/>
      <c r="V113" s="23"/>
      <c r="W113" s="23"/>
      <c r="X113" s="23"/>
      <c r="Y113" s="23"/>
      <c r="Z113" s="23"/>
      <c r="AA113" s="24" t="s">
        <v>2186</v>
      </c>
      <c r="AB113" s="24" t="s">
        <v>941</v>
      </c>
      <c r="AC113" s="13" t="str">
        <f>IF($B$149&lt;&gt;"",$B$149,"")</f>
        <v/>
      </c>
      <c r="AD113" s="24" t="s">
        <v>1907</v>
      </c>
      <c r="AE113" s="24" t="s">
        <v>2159</v>
      </c>
      <c r="AF113" s="24" t="s">
        <v>1423</v>
      </c>
      <c r="AG113" s="24" t="s">
        <v>1799</v>
      </c>
      <c r="AH113" s="24" t="s">
        <v>1800</v>
      </c>
      <c r="AI113" s="24" t="s">
        <v>490</v>
      </c>
      <c r="AJ113" s="24" t="s">
        <v>174</v>
      </c>
      <c r="AK113" s="24" t="s">
        <v>174</v>
      </c>
      <c r="AL113" s="24" t="s">
        <v>175</v>
      </c>
    </row>
    <row r="114" spans="1:38" ht="36.75" customHeight="1">
      <c r="A114" s="71"/>
      <c r="B114" s="30" t="s">
        <v>547</v>
      </c>
      <c r="C114" s="89" t="s">
        <v>2187</v>
      </c>
      <c r="D114" s="138">
        <v>252</v>
      </c>
      <c r="E114" s="349">
        <v>6.7869647185564236E-2</v>
      </c>
      <c r="F114" s="117">
        <v>30980</v>
      </c>
      <c r="G114" s="139"/>
      <c r="H114"/>
      <c r="I114"/>
      <c r="J114"/>
      <c r="K114"/>
      <c r="L114"/>
      <c r="M114"/>
      <c r="N114"/>
      <c r="O114"/>
      <c r="P114"/>
      <c r="Q114"/>
      <c r="R114"/>
      <c r="S114"/>
      <c r="T114"/>
      <c r="U114"/>
      <c r="V114"/>
      <c r="W114"/>
      <c r="X114"/>
      <c r="Y114"/>
      <c r="Z114"/>
      <c r="AA114" s="24" t="s">
        <v>2188</v>
      </c>
      <c r="AB114" s="25" t="s">
        <v>2189</v>
      </c>
      <c r="AC114" s="13" t="str">
        <f>IF($B$152&lt;&gt;"",$B$152,"")</f>
        <v/>
      </c>
      <c r="AD114" s="24" t="s">
        <v>1907</v>
      </c>
      <c r="AE114" s="24" t="s">
        <v>2190</v>
      </c>
      <c r="AF114" s="24" t="s">
        <v>174</v>
      </c>
      <c r="AG114" s="24" t="s">
        <v>1799</v>
      </c>
      <c r="AH114" s="24" t="s">
        <v>1800</v>
      </c>
      <c r="AI114" s="24" t="s">
        <v>174</v>
      </c>
      <c r="AJ114" s="24" t="s">
        <v>174</v>
      </c>
      <c r="AK114" s="24" t="s">
        <v>174</v>
      </c>
      <c r="AL114" s="24" t="s">
        <v>283</v>
      </c>
    </row>
    <row r="115" spans="1:38" ht="12.75" customHeight="1">
      <c r="A115" s="71"/>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4" t="s">
        <v>2191</v>
      </c>
      <c r="AB115" s="24" t="s">
        <v>2192</v>
      </c>
      <c r="AC115" s="13">
        <f>IF($D$152&lt;&gt;"",MONTH($D$152),"")</f>
        <v>1</v>
      </c>
      <c r="AD115" s="24" t="s">
        <v>1907</v>
      </c>
      <c r="AE115" s="24" t="s">
        <v>2190</v>
      </c>
      <c r="AF115" s="24" t="s">
        <v>174</v>
      </c>
      <c r="AG115" s="24" t="s">
        <v>1799</v>
      </c>
      <c r="AH115" s="24" t="s">
        <v>1800</v>
      </c>
      <c r="AI115" s="24" t="s">
        <v>174</v>
      </c>
      <c r="AJ115" s="24" t="s">
        <v>174</v>
      </c>
      <c r="AK115" s="24" t="s">
        <v>174</v>
      </c>
      <c r="AL115" s="24" t="s">
        <v>917</v>
      </c>
    </row>
    <row r="116" spans="1:38" ht="18.75" customHeight="1">
      <c r="A116" s="38"/>
      <c r="B116" s="460" t="s">
        <v>2193</v>
      </c>
      <c r="C116" s="390"/>
      <c r="D116" s="390"/>
      <c r="E116" s="390"/>
      <c r="F116" s="390"/>
      <c r="G116" s="23"/>
      <c r="H116" s="23"/>
      <c r="I116" s="23"/>
      <c r="J116" s="23"/>
      <c r="K116" s="23"/>
      <c r="L116" s="23"/>
      <c r="M116" s="23"/>
      <c r="N116" s="23"/>
      <c r="O116" s="23"/>
      <c r="P116" s="23"/>
      <c r="Q116" s="23"/>
      <c r="R116" s="23"/>
      <c r="S116" s="23"/>
      <c r="T116" s="23"/>
      <c r="U116" s="23"/>
      <c r="V116" s="23"/>
      <c r="W116" s="23"/>
      <c r="X116" s="23"/>
      <c r="Y116" s="23"/>
      <c r="Z116" s="23"/>
      <c r="AA116" s="24" t="s">
        <v>2194</v>
      </c>
      <c r="AB116" s="24" t="s">
        <v>2195</v>
      </c>
      <c r="AC116" s="13">
        <f>IF($D$152&lt;&gt;"",DAY($D$152),"")</f>
        <v>15</v>
      </c>
      <c r="AD116" s="24" t="s">
        <v>1907</v>
      </c>
      <c r="AE116" s="24" t="s">
        <v>2190</v>
      </c>
      <c r="AF116" s="24" t="s">
        <v>174</v>
      </c>
      <c r="AG116" s="24" t="s">
        <v>1799</v>
      </c>
      <c r="AH116" s="24" t="s">
        <v>1800</v>
      </c>
      <c r="AI116" s="24" t="s">
        <v>174</v>
      </c>
      <c r="AJ116" s="24" t="s">
        <v>174</v>
      </c>
      <c r="AK116" s="24" t="s">
        <v>174</v>
      </c>
      <c r="AL116" s="24" t="s">
        <v>921</v>
      </c>
    </row>
    <row r="117" spans="1:38" ht="15" customHeight="1">
      <c r="A117" s="38"/>
      <c r="B117" s="280"/>
      <c r="C117" s="375" t="s">
        <v>2196</v>
      </c>
      <c r="D117" s="390"/>
      <c r="E117" s="390"/>
      <c r="F117" s="390"/>
      <c r="G117" s="23"/>
      <c r="H117" s="23"/>
      <c r="I117" s="23"/>
      <c r="J117" s="23"/>
      <c r="K117" s="23"/>
      <c r="L117" s="23"/>
      <c r="M117" s="23"/>
      <c r="N117" s="23"/>
      <c r="O117" s="23"/>
      <c r="P117" s="23"/>
      <c r="Q117" s="23"/>
      <c r="R117" s="23"/>
      <c r="S117" s="23"/>
      <c r="T117" s="23"/>
      <c r="U117" s="23"/>
      <c r="V117" s="23"/>
      <c r="W117" s="23"/>
      <c r="X117" s="23"/>
      <c r="Y117" s="23"/>
      <c r="Z117" s="23"/>
      <c r="AA117" s="24" t="s">
        <v>2197</v>
      </c>
      <c r="AB117" s="25" t="s">
        <v>2198</v>
      </c>
      <c r="AC117" s="13" t="str">
        <f>IF($B$154&lt;&gt;"",$B$154,"")</f>
        <v/>
      </c>
      <c r="AD117" s="24" t="s">
        <v>1907</v>
      </c>
      <c r="AE117" s="24" t="s">
        <v>2190</v>
      </c>
      <c r="AF117" s="24" t="s">
        <v>174</v>
      </c>
      <c r="AG117" s="24" t="s">
        <v>1799</v>
      </c>
      <c r="AH117" s="24" t="s">
        <v>1800</v>
      </c>
      <c r="AI117" s="24" t="s">
        <v>174</v>
      </c>
      <c r="AJ117" s="24" t="s">
        <v>174</v>
      </c>
      <c r="AK117" s="24" t="s">
        <v>174</v>
      </c>
      <c r="AL117" s="24" t="s">
        <v>283</v>
      </c>
    </row>
    <row r="118" spans="1:38" ht="12" customHeight="1">
      <c r="A118" s="38"/>
      <c r="B118" s="280"/>
      <c r="C118" s="39"/>
      <c r="D118" s="39"/>
      <c r="E118" s="39"/>
      <c r="F118" s="39"/>
      <c r="G118" s="23"/>
      <c r="H118" s="23"/>
      <c r="I118" s="23"/>
      <c r="J118" s="23"/>
      <c r="K118" s="23"/>
      <c r="L118" s="23"/>
      <c r="M118" s="23"/>
      <c r="N118" s="23"/>
      <c r="O118" s="23"/>
      <c r="P118" s="23"/>
      <c r="Q118" s="23"/>
      <c r="R118" s="23"/>
      <c r="S118" s="23"/>
      <c r="T118" s="23"/>
      <c r="U118" s="23"/>
      <c r="V118" s="23"/>
      <c r="W118" s="23"/>
      <c r="X118" s="23"/>
      <c r="Y118" s="23"/>
      <c r="Z118" s="23"/>
      <c r="AA118" s="24" t="s">
        <v>2199</v>
      </c>
      <c r="AB118" s="24" t="s">
        <v>2200</v>
      </c>
      <c r="AC118" s="13" t="str">
        <f>IF($D$154&lt;&gt;"",MONTH($D$154),"")</f>
        <v/>
      </c>
      <c r="AD118" s="24" t="s">
        <v>1907</v>
      </c>
      <c r="AE118" s="24" t="s">
        <v>2190</v>
      </c>
      <c r="AF118" s="24" t="s">
        <v>174</v>
      </c>
      <c r="AG118" s="24" t="s">
        <v>1799</v>
      </c>
      <c r="AH118" s="24" t="s">
        <v>1800</v>
      </c>
      <c r="AI118" s="24" t="s">
        <v>174</v>
      </c>
      <c r="AJ118" s="24" t="s">
        <v>174</v>
      </c>
      <c r="AK118" s="24" t="s">
        <v>174</v>
      </c>
      <c r="AL118" s="24" t="s">
        <v>917</v>
      </c>
    </row>
    <row r="119" spans="1:38" ht="26.25" customHeight="1">
      <c r="A119" s="71" t="s">
        <v>2201</v>
      </c>
      <c r="B119" s="380" t="s">
        <v>2202</v>
      </c>
      <c r="C119" s="390"/>
      <c r="D119" s="390"/>
      <c r="E119" s="390"/>
      <c r="F119" s="390"/>
      <c r="G119" s="23"/>
      <c r="H119" s="23"/>
      <c r="I119" s="23"/>
      <c r="J119" s="23"/>
      <c r="K119" s="23"/>
      <c r="L119" s="23"/>
      <c r="M119" s="23"/>
      <c r="N119" s="23"/>
      <c r="O119" s="23"/>
      <c r="P119" s="23"/>
      <c r="Q119" s="23"/>
      <c r="R119" s="23"/>
      <c r="S119" s="23"/>
      <c r="T119" s="23"/>
      <c r="U119" s="23"/>
      <c r="V119" s="23"/>
      <c r="W119" s="23"/>
      <c r="X119" s="23"/>
      <c r="Y119" s="23"/>
      <c r="Z119" s="23"/>
      <c r="AA119" s="24" t="s">
        <v>2203</v>
      </c>
      <c r="AB119" s="24" t="s">
        <v>2204</v>
      </c>
      <c r="AC119" s="13" t="str">
        <f>IF($D$154&lt;&gt;"",DAY($D$154),"")</f>
        <v/>
      </c>
      <c r="AD119" s="24"/>
      <c r="AE119" s="24"/>
      <c r="AF119" s="24"/>
      <c r="AG119" s="24"/>
      <c r="AH119" s="24"/>
      <c r="AI119" s="24"/>
      <c r="AJ119" s="24"/>
      <c r="AK119" s="24"/>
      <c r="AL119" s="24" t="s">
        <v>921</v>
      </c>
    </row>
    <row r="120" spans="1:38" ht="14.25" customHeight="1">
      <c r="A120" s="71"/>
      <c r="B120" s="39"/>
      <c r="C120" s="39"/>
      <c r="D120" s="39"/>
      <c r="E120" s="39"/>
      <c r="F120" s="39"/>
      <c r="G120" s="23"/>
      <c r="H120" s="23"/>
      <c r="I120" s="23"/>
      <c r="J120" s="23"/>
      <c r="K120" s="23"/>
      <c r="L120" s="23"/>
      <c r="M120" s="23"/>
      <c r="N120" s="23"/>
      <c r="O120" s="23"/>
      <c r="P120" s="23"/>
      <c r="Q120" s="23"/>
      <c r="R120" s="23"/>
      <c r="S120" s="23"/>
      <c r="T120" s="23"/>
      <c r="U120" s="23"/>
      <c r="V120" s="23"/>
      <c r="W120" s="23"/>
      <c r="X120" s="23"/>
      <c r="Y120" s="23"/>
      <c r="Z120" s="23"/>
      <c r="AA120" s="24" t="s">
        <v>2205</v>
      </c>
      <c r="AB120" s="24" t="s">
        <v>2206</v>
      </c>
      <c r="AC120" s="13" t="str">
        <f>IF($B$156&lt;&gt;"",$B$156,"")</f>
        <v>X</v>
      </c>
      <c r="AD120" s="24" t="s">
        <v>1907</v>
      </c>
      <c r="AE120" s="24" t="s">
        <v>2190</v>
      </c>
      <c r="AF120" s="24" t="s">
        <v>174</v>
      </c>
      <c r="AG120" s="24" t="s">
        <v>1799</v>
      </c>
      <c r="AH120" s="24" t="s">
        <v>1800</v>
      </c>
      <c r="AI120" s="24" t="s">
        <v>174</v>
      </c>
      <c r="AJ120" s="24" t="s">
        <v>174</v>
      </c>
      <c r="AK120" s="24" t="s">
        <v>174</v>
      </c>
      <c r="AL120" s="24" t="s">
        <v>283</v>
      </c>
    </row>
    <row r="121" spans="1:38" ht="12.75" customHeight="1">
      <c r="A121" s="56" t="s">
        <v>2689</v>
      </c>
      <c r="B121" s="379" t="s">
        <v>2138</v>
      </c>
      <c r="C121" s="390"/>
      <c r="D121" s="390"/>
      <c r="E121" s="98"/>
      <c r="F121" s="23"/>
      <c r="G121" s="23"/>
      <c r="H121" s="23"/>
      <c r="I121" s="23"/>
      <c r="J121" s="23"/>
      <c r="K121" s="23"/>
      <c r="L121" s="23"/>
      <c r="M121" s="23"/>
      <c r="N121" s="23"/>
      <c r="O121" s="23"/>
      <c r="P121" s="23"/>
      <c r="Q121" s="23"/>
      <c r="R121" s="23"/>
      <c r="S121" s="23"/>
      <c r="T121" s="23"/>
      <c r="U121" s="23"/>
      <c r="V121" s="23"/>
      <c r="W121" s="23"/>
      <c r="X121" s="23"/>
      <c r="Y121" s="23"/>
      <c r="Z121" s="23"/>
      <c r="AA121" s="24" t="s">
        <v>2207</v>
      </c>
      <c r="AB121" s="20" t="s">
        <v>2208</v>
      </c>
      <c r="AC121" s="13" t="str">
        <f>IF($B$161&lt;&gt;"",$B$161,"")</f>
        <v/>
      </c>
      <c r="AD121" s="24" t="s">
        <v>1907</v>
      </c>
      <c r="AE121" s="24" t="s">
        <v>2209</v>
      </c>
      <c r="AF121" s="24" t="s">
        <v>174</v>
      </c>
      <c r="AG121" s="24" t="s">
        <v>1799</v>
      </c>
      <c r="AH121" s="24" t="s">
        <v>1800</v>
      </c>
      <c r="AI121" s="24" t="s">
        <v>174</v>
      </c>
      <c r="AJ121" s="24" t="s">
        <v>174</v>
      </c>
      <c r="AK121" s="24" t="s">
        <v>174</v>
      </c>
      <c r="AL121" s="24" t="s">
        <v>283</v>
      </c>
    </row>
    <row r="122" spans="1:38" ht="12.75" customHeight="1">
      <c r="A122" s="56" t="s">
        <v>2689</v>
      </c>
      <c r="B122" s="379" t="s">
        <v>2143</v>
      </c>
      <c r="C122" s="390"/>
      <c r="D122" s="390"/>
      <c r="E122" s="98"/>
      <c r="F122" s="23"/>
      <c r="G122" s="23"/>
      <c r="H122" s="23"/>
      <c r="I122" s="23"/>
      <c r="J122" s="23"/>
      <c r="K122" s="23"/>
      <c r="L122" s="23"/>
      <c r="M122" s="23"/>
      <c r="N122" s="23"/>
      <c r="O122" s="23"/>
      <c r="P122" s="23"/>
      <c r="Q122" s="23"/>
      <c r="R122" s="23"/>
      <c r="S122" s="23"/>
      <c r="T122" s="23"/>
      <c r="U122" s="23"/>
      <c r="V122" s="23"/>
      <c r="W122" s="23"/>
      <c r="X122" s="23"/>
      <c r="Y122" s="23"/>
      <c r="Z122" s="23"/>
      <c r="AA122" s="24" t="s">
        <v>2210</v>
      </c>
      <c r="AB122" s="20" t="s">
        <v>2211</v>
      </c>
      <c r="AC122" s="13" t="str">
        <f>IF($C$162&lt;&gt;"",MONTH($C$162),"")</f>
        <v/>
      </c>
      <c r="AD122" s="24" t="s">
        <v>1907</v>
      </c>
      <c r="AE122" s="24" t="s">
        <v>2209</v>
      </c>
      <c r="AF122" s="24" t="s">
        <v>174</v>
      </c>
      <c r="AG122" s="24" t="s">
        <v>1799</v>
      </c>
      <c r="AH122" s="24" t="s">
        <v>1800</v>
      </c>
      <c r="AI122" s="24" t="s">
        <v>174</v>
      </c>
      <c r="AJ122" s="24" t="s">
        <v>174</v>
      </c>
      <c r="AK122" s="24" t="s">
        <v>174</v>
      </c>
      <c r="AL122" s="24" t="s">
        <v>917</v>
      </c>
    </row>
    <row r="123" spans="1:38" ht="12.75" customHeight="1">
      <c r="A123" s="56"/>
      <c r="B123" s="379" t="s">
        <v>2146</v>
      </c>
      <c r="C123" s="390"/>
      <c r="D123" s="390"/>
      <c r="E123" s="98"/>
      <c r="F123" s="23"/>
      <c r="G123" s="23"/>
      <c r="H123" s="23"/>
      <c r="I123" s="23"/>
      <c r="J123" s="23"/>
      <c r="K123" s="23"/>
      <c r="L123" s="23"/>
      <c r="M123" s="23"/>
      <c r="N123" s="23"/>
      <c r="O123" s="23"/>
      <c r="P123" s="23"/>
      <c r="Q123" s="23"/>
      <c r="R123" s="23"/>
      <c r="S123" s="23"/>
      <c r="T123" s="23"/>
      <c r="U123" s="23"/>
      <c r="V123" s="23"/>
      <c r="W123" s="23"/>
      <c r="X123" s="23"/>
      <c r="Y123" s="23"/>
      <c r="Z123" s="23"/>
      <c r="AA123" s="24" t="s">
        <v>2212</v>
      </c>
      <c r="AB123" s="20" t="s">
        <v>2213</v>
      </c>
      <c r="AC123" s="13" t="str">
        <f>IF($C$162&lt;&gt;"",DAY($C$162),"")</f>
        <v/>
      </c>
      <c r="AD123" s="24" t="s">
        <v>1907</v>
      </c>
      <c r="AE123" s="24" t="s">
        <v>2209</v>
      </c>
      <c r="AF123" s="24" t="s">
        <v>174</v>
      </c>
      <c r="AG123" s="24" t="s">
        <v>1799</v>
      </c>
      <c r="AH123" s="24" t="s">
        <v>1800</v>
      </c>
      <c r="AI123" s="24" t="s">
        <v>174</v>
      </c>
      <c r="AJ123" s="24" t="s">
        <v>174</v>
      </c>
      <c r="AK123" s="24" t="s">
        <v>174</v>
      </c>
      <c r="AL123" s="24" t="s">
        <v>921</v>
      </c>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 t="s">
        <v>2214</v>
      </c>
      <c r="AB124" s="67" t="s">
        <v>2215</v>
      </c>
      <c r="AC124" s="13" t="str">
        <f>IF($B$164&lt;&gt;"",$B$164,"")</f>
        <v>X</v>
      </c>
      <c r="AD124" s="24" t="s">
        <v>1907</v>
      </c>
      <c r="AE124" s="24" t="s">
        <v>2209</v>
      </c>
      <c r="AF124" s="24" t="s">
        <v>174</v>
      </c>
      <c r="AG124" s="24" t="s">
        <v>1799</v>
      </c>
      <c r="AH124" s="24" t="s">
        <v>1800</v>
      </c>
      <c r="AI124" s="24" t="s">
        <v>174</v>
      </c>
      <c r="AJ124" s="24" t="s">
        <v>174</v>
      </c>
      <c r="AK124" s="24" t="s">
        <v>174</v>
      </c>
      <c r="AL124" s="24" t="s">
        <v>283</v>
      </c>
    </row>
    <row r="125" spans="1:38" ht="40.5" customHeight="1">
      <c r="A125" s="71"/>
      <c r="B125" s="380" t="s">
        <v>2149</v>
      </c>
      <c r="C125" s="380"/>
      <c r="D125" s="380"/>
      <c r="E125" s="380"/>
      <c r="F125" s="281">
        <v>684</v>
      </c>
      <c r="G125" s="23"/>
      <c r="H125" s="23"/>
      <c r="I125" s="23"/>
      <c r="J125" s="23"/>
      <c r="K125" s="23"/>
      <c r="L125" s="23"/>
      <c r="M125" s="23"/>
      <c r="N125" s="23"/>
      <c r="O125" s="23"/>
      <c r="P125" s="23"/>
      <c r="Q125" s="23"/>
      <c r="R125" s="23"/>
      <c r="S125" s="23"/>
      <c r="T125" s="23"/>
      <c r="U125" s="23"/>
      <c r="V125" s="23"/>
      <c r="W125" s="23"/>
      <c r="X125" s="23"/>
      <c r="Y125" s="23"/>
      <c r="Z125" s="23"/>
      <c r="AA125" s="24" t="s">
        <v>2216</v>
      </c>
      <c r="AB125" s="24" t="s">
        <v>2217</v>
      </c>
      <c r="AC125" s="13">
        <f>IF($C$166&lt;&gt;"",MONTH($C$166),"")</f>
        <v>3</v>
      </c>
      <c r="AD125" s="24" t="s">
        <v>1907</v>
      </c>
      <c r="AE125" s="24" t="s">
        <v>2209</v>
      </c>
      <c r="AF125" s="24" t="s">
        <v>174</v>
      </c>
      <c r="AG125" s="24" t="s">
        <v>1799</v>
      </c>
      <c r="AH125" s="24" t="s">
        <v>1800</v>
      </c>
      <c r="AI125" s="24" t="s">
        <v>174</v>
      </c>
      <c r="AJ125" s="24" t="s">
        <v>174</v>
      </c>
      <c r="AK125" s="24" t="s">
        <v>174</v>
      </c>
      <c r="AL125" s="24" t="s">
        <v>917</v>
      </c>
    </row>
    <row r="126" spans="1:38" ht="12.75" customHeight="1">
      <c r="A126" s="38"/>
      <c r="B126" s="39"/>
      <c r="D126" s="39"/>
      <c r="E126" s="39"/>
      <c r="F126" s="59"/>
      <c r="G126" s="23"/>
      <c r="H126" s="23"/>
      <c r="I126" s="23"/>
      <c r="J126" s="23"/>
      <c r="K126" s="23"/>
      <c r="L126" s="23"/>
      <c r="M126" s="23"/>
      <c r="N126" s="23"/>
      <c r="O126" s="23"/>
      <c r="P126" s="23"/>
      <c r="Q126" s="23"/>
      <c r="R126" s="23"/>
      <c r="S126" s="23"/>
      <c r="T126" s="23"/>
      <c r="U126" s="23"/>
      <c r="V126" s="23"/>
      <c r="W126" s="23"/>
      <c r="X126" s="23"/>
      <c r="Y126" s="23"/>
      <c r="Z126" s="23"/>
      <c r="AA126" s="24" t="s">
        <v>2218</v>
      </c>
      <c r="AB126" s="24" t="s">
        <v>2219</v>
      </c>
      <c r="AC126" s="13">
        <f>IF($C$166&lt;&gt;"",DAY($C$166),"")</f>
        <v>9</v>
      </c>
      <c r="AD126" s="24" t="s">
        <v>1907</v>
      </c>
      <c r="AE126" s="24" t="s">
        <v>2209</v>
      </c>
      <c r="AF126" s="24" t="s">
        <v>174</v>
      </c>
      <c r="AG126" s="24" t="s">
        <v>1799</v>
      </c>
      <c r="AH126" s="24" t="s">
        <v>1800</v>
      </c>
      <c r="AI126" s="24" t="s">
        <v>174</v>
      </c>
      <c r="AJ126" s="24" t="s">
        <v>174</v>
      </c>
      <c r="AK126" s="24" t="s">
        <v>174</v>
      </c>
      <c r="AL126" s="24" t="s">
        <v>921</v>
      </c>
    </row>
    <row r="127" spans="1:38" ht="25.5" customHeight="1">
      <c r="A127" s="71"/>
      <c r="B127" s="380" t="s">
        <v>2153</v>
      </c>
      <c r="C127" s="380"/>
      <c r="D127" s="380"/>
      <c r="E127" s="380"/>
      <c r="F127" s="282">
        <v>4355</v>
      </c>
      <c r="G127" s="23"/>
      <c r="H127" s="23"/>
      <c r="I127" s="23"/>
      <c r="J127" s="23"/>
      <c r="K127" s="23"/>
      <c r="L127" s="23"/>
      <c r="M127" s="23"/>
      <c r="N127" s="23"/>
      <c r="O127" s="23"/>
      <c r="P127" s="23"/>
      <c r="Q127" s="23"/>
      <c r="R127" s="23"/>
      <c r="S127" s="23"/>
      <c r="T127" s="23"/>
      <c r="U127" s="23"/>
      <c r="V127" s="23"/>
      <c r="W127" s="23"/>
      <c r="X127" s="23"/>
      <c r="Y127" s="23"/>
      <c r="Z127" s="23"/>
      <c r="AA127" s="24" t="s">
        <v>2220</v>
      </c>
      <c r="AB127" s="24" t="s">
        <v>2221</v>
      </c>
      <c r="AC127" s="13" t="str">
        <f>IF($D$171&lt;&gt;"",MONTH($D$171),"")</f>
        <v/>
      </c>
      <c r="AD127" s="24" t="s">
        <v>1907</v>
      </c>
      <c r="AE127" s="24" t="s">
        <v>2222</v>
      </c>
      <c r="AF127" s="24" t="s">
        <v>174</v>
      </c>
      <c r="AG127" s="24" t="s">
        <v>1799</v>
      </c>
      <c r="AH127" s="24" t="s">
        <v>1800</v>
      </c>
      <c r="AI127" s="24" t="s">
        <v>174</v>
      </c>
      <c r="AJ127" s="24" t="s">
        <v>174</v>
      </c>
      <c r="AK127" s="24" t="s">
        <v>174</v>
      </c>
      <c r="AL127" s="24" t="s">
        <v>917</v>
      </c>
    </row>
    <row r="128" spans="1:38" ht="12.75" customHeight="1">
      <c r="A128" s="38"/>
      <c r="B128" s="23"/>
      <c r="C128" s="23"/>
      <c r="D128" s="23"/>
      <c r="E128" s="23"/>
      <c r="F128" s="283"/>
      <c r="G128" s="23"/>
      <c r="H128" s="23"/>
      <c r="I128" s="23"/>
      <c r="J128" s="23"/>
      <c r="K128" s="23"/>
      <c r="L128" s="23"/>
      <c r="M128" s="23"/>
      <c r="N128" s="23"/>
      <c r="O128" s="23"/>
      <c r="P128" s="23"/>
      <c r="Q128" s="23"/>
      <c r="R128" s="23"/>
      <c r="S128" s="23"/>
      <c r="T128" s="23"/>
      <c r="U128" s="23"/>
      <c r="V128" s="23"/>
      <c r="W128" s="23"/>
      <c r="X128" s="23"/>
      <c r="Y128" s="23"/>
      <c r="Z128" s="23"/>
      <c r="AA128" s="24" t="s">
        <v>2223</v>
      </c>
      <c r="AB128" s="24" t="s">
        <v>2224</v>
      </c>
      <c r="AC128" s="13" t="str">
        <f>IF($D$171&lt;&gt;"",DAY($D$171),"")</f>
        <v/>
      </c>
      <c r="AD128" s="24" t="s">
        <v>1907</v>
      </c>
      <c r="AE128" s="24" t="s">
        <v>2222</v>
      </c>
      <c r="AF128" s="24" t="s">
        <v>174</v>
      </c>
      <c r="AG128" s="24" t="s">
        <v>1799</v>
      </c>
      <c r="AH128" s="24" t="s">
        <v>1800</v>
      </c>
      <c r="AI128" s="24" t="s">
        <v>174</v>
      </c>
      <c r="AJ128" s="24" t="s">
        <v>174</v>
      </c>
      <c r="AK128" s="24" t="s">
        <v>174</v>
      </c>
      <c r="AL128" s="24" t="s">
        <v>921</v>
      </c>
    </row>
    <row r="129" spans="1:38" ht="26.25" customHeight="1">
      <c r="A129" s="71"/>
      <c r="B129" s="380" t="s">
        <v>2156</v>
      </c>
      <c r="C129" s="380"/>
      <c r="D129" s="380"/>
      <c r="E129" s="380"/>
      <c r="F129" s="282">
        <v>2979030</v>
      </c>
      <c r="G129" s="23"/>
      <c r="H129" s="23"/>
      <c r="I129" s="23"/>
      <c r="J129" s="23"/>
      <c r="K129" s="23"/>
      <c r="L129" s="23"/>
      <c r="M129" s="23"/>
      <c r="N129" s="23"/>
      <c r="O129" s="23"/>
      <c r="P129" s="23"/>
      <c r="Q129" s="23"/>
      <c r="R129" s="23"/>
      <c r="S129" s="23"/>
      <c r="T129" s="23"/>
      <c r="U129" s="23"/>
      <c r="V129" s="23"/>
      <c r="W129" s="23"/>
      <c r="X129" s="23"/>
      <c r="Y129" s="23"/>
      <c r="Z129" s="23"/>
      <c r="AA129" s="24" t="s">
        <v>2225</v>
      </c>
      <c r="AB129" s="24" t="s">
        <v>2226</v>
      </c>
      <c r="AC129" s="13">
        <f>IF($D$172&lt;&gt;"",$D$172,"")</f>
        <v>3</v>
      </c>
      <c r="AD129" s="24" t="s">
        <v>1907</v>
      </c>
      <c r="AE129" s="24" t="s">
        <v>2222</v>
      </c>
      <c r="AF129" s="24" t="s">
        <v>174</v>
      </c>
      <c r="AG129" s="24" t="s">
        <v>1799</v>
      </c>
      <c r="AH129" s="24" t="s">
        <v>1800</v>
      </c>
      <c r="AI129" s="24" t="s">
        <v>174</v>
      </c>
      <c r="AJ129" s="24" t="s">
        <v>174</v>
      </c>
      <c r="AK129" s="24" t="s">
        <v>174</v>
      </c>
      <c r="AL129" s="24" t="s">
        <v>338</v>
      </c>
    </row>
    <row r="130" spans="1:38" ht="26.25" customHeight="1">
      <c r="A130" s="71"/>
      <c r="B130" s="39"/>
      <c r="C130" s="39"/>
      <c r="D130" s="39"/>
      <c r="E130" s="39"/>
      <c r="F130" s="272"/>
      <c r="G130" s="23"/>
      <c r="H130" s="23"/>
      <c r="I130" s="23"/>
      <c r="J130" s="23"/>
      <c r="K130" s="23"/>
      <c r="L130" s="23"/>
      <c r="M130" s="23"/>
      <c r="N130" s="23"/>
      <c r="O130" s="23"/>
      <c r="P130" s="23"/>
      <c r="Q130" s="23"/>
      <c r="R130" s="23"/>
      <c r="S130" s="23"/>
      <c r="T130" s="23"/>
      <c r="U130" s="23"/>
      <c r="V130" s="23"/>
      <c r="W130" s="23"/>
      <c r="X130" s="23"/>
      <c r="Y130" s="23"/>
      <c r="Z130" s="23"/>
      <c r="AA130" s="24" t="s">
        <v>2227</v>
      </c>
      <c r="AB130" s="24" t="s">
        <v>2228</v>
      </c>
      <c r="AC130" s="13" t="str">
        <f>IF($A$178&lt;&gt;"",$A$178,"")</f>
        <v>X</v>
      </c>
      <c r="AD130" s="24" t="s">
        <v>1907</v>
      </c>
      <c r="AE130" s="24" t="s">
        <v>2229</v>
      </c>
      <c r="AF130" s="24" t="s">
        <v>2230</v>
      </c>
      <c r="AG130" s="24" t="s">
        <v>1799</v>
      </c>
      <c r="AH130" s="24" t="s">
        <v>334</v>
      </c>
      <c r="AI130" s="24" t="s">
        <v>174</v>
      </c>
      <c r="AJ130" s="24" t="s">
        <v>174</v>
      </c>
      <c r="AK130" s="24" t="s">
        <v>174</v>
      </c>
      <c r="AL130" s="24" t="s">
        <v>283</v>
      </c>
    </row>
    <row r="131" spans="1:38" ht="12.75" customHeight="1">
      <c r="A131" s="71" t="s">
        <v>2231</v>
      </c>
      <c r="B131" s="380" t="s">
        <v>2232</v>
      </c>
      <c r="C131" s="380"/>
      <c r="D131" s="380"/>
      <c r="E131" s="380"/>
      <c r="F131" s="380"/>
      <c r="G131" s="23"/>
      <c r="H131" s="23"/>
      <c r="I131" s="23"/>
      <c r="J131" s="23"/>
      <c r="K131" s="23"/>
      <c r="L131" s="23"/>
      <c r="M131" s="23"/>
      <c r="N131" s="23"/>
      <c r="O131" s="23"/>
      <c r="P131" s="23"/>
      <c r="Q131" s="23"/>
      <c r="R131" s="23"/>
      <c r="S131" s="23"/>
      <c r="T131" s="23"/>
      <c r="U131" s="23"/>
      <c r="V131" s="23"/>
      <c r="W131" s="23"/>
      <c r="X131" s="23"/>
      <c r="Y131" s="23"/>
      <c r="Z131" s="23"/>
      <c r="AA131" s="24" t="s">
        <v>2233</v>
      </c>
      <c r="AB131" s="24" t="s">
        <v>2234</v>
      </c>
      <c r="AC131" s="13" t="str">
        <f>IF($A$179&lt;&gt;"",$A$179,"")</f>
        <v>X</v>
      </c>
      <c r="AD131" s="24" t="s">
        <v>1907</v>
      </c>
      <c r="AE131" s="24" t="s">
        <v>2229</v>
      </c>
      <c r="AF131" s="24" t="s">
        <v>2230</v>
      </c>
      <c r="AG131" s="24" t="s">
        <v>1799</v>
      </c>
      <c r="AH131" s="24" t="s">
        <v>334</v>
      </c>
      <c r="AI131" s="24" t="s">
        <v>174</v>
      </c>
      <c r="AJ131" s="24" t="s">
        <v>174</v>
      </c>
      <c r="AK131" s="24" t="s">
        <v>174</v>
      </c>
      <c r="AL131" s="24" t="s">
        <v>283</v>
      </c>
    </row>
    <row r="132" spans="1:38" ht="12.75" customHeight="1">
      <c r="A132" s="71"/>
      <c r="B132" s="39"/>
      <c r="C132" s="39"/>
      <c r="D132" s="39"/>
      <c r="E132" s="39"/>
      <c r="F132" s="39"/>
      <c r="G132" s="23"/>
      <c r="H132" s="23"/>
      <c r="I132" s="23"/>
      <c r="J132" s="23"/>
      <c r="K132" s="23"/>
      <c r="L132" s="23"/>
      <c r="M132" s="23"/>
      <c r="N132" s="23"/>
      <c r="O132" s="23"/>
      <c r="P132" s="23"/>
      <c r="Q132" s="23"/>
      <c r="R132" s="23"/>
      <c r="S132" s="23"/>
      <c r="T132" s="23"/>
      <c r="U132" s="23"/>
      <c r="V132" s="23"/>
      <c r="W132" s="23"/>
      <c r="X132" s="23"/>
      <c r="Y132" s="23"/>
      <c r="Z132" s="23"/>
      <c r="AA132" s="24" t="s">
        <v>2235</v>
      </c>
      <c r="AB132" s="24" t="s">
        <v>2236</v>
      </c>
      <c r="AC132" s="13" t="str">
        <f>IF($A$180&lt;&gt;"",$A$180,"")</f>
        <v>X</v>
      </c>
      <c r="AD132" s="24" t="s">
        <v>1907</v>
      </c>
      <c r="AE132" s="24" t="s">
        <v>2229</v>
      </c>
      <c r="AF132" s="24" t="s">
        <v>2230</v>
      </c>
      <c r="AG132" s="24" t="s">
        <v>1799</v>
      </c>
      <c r="AH132" s="24" t="s">
        <v>334</v>
      </c>
      <c r="AI132" s="24" t="s">
        <v>174</v>
      </c>
      <c r="AJ132" s="24" t="s">
        <v>174</v>
      </c>
      <c r="AK132" s="24" t="s">
        <v>174</v>
      </c>
      <c r="AL132" s="24" t="s">
        <v>283</v>
      </c>
    </row>
    <row r="133" spans="1:38" ht="12.75" customHeight="1">
      <c r="A133" s="56" t="s">
        <v>2689</v>
      </c>
      <c r="B133" s="379" t="s">
        <v>2158</v>
      </c>
      <c r="C133" s="390"/>
      <c r="D133" s="390"/>
      <c r="E133" s="59"/>
      <c r="F133" s="23"/>
      <c r="G133" s="23"/>
      <c r="H133" s="23"/>
      <c r="I133" s="23"/>
      <c r="J133" s="23"/>
      <c r="K133" s="23"/>
      <c r="L133" s="23"/>
      <c r="M133" s="23"/>
      <c r="N133" s="23"/>
      <c r="O133" s="23"/>
      <c r="P133" s="23"/>
      <c r="Q133" s="23"/>
      <c r="R133" s="23"/>
      <c r="S133" s="23"/>
      <c r="T133" s="23"/>
      <c r="U133" s="23"/>
      <c r="V133" s="23"/>
      <c r="W133" s="23"/>
      <c r="X133" s="23"/>
      <c r="Y133" s="23"/>
      <c r="Z133" s="23"/>
      <c r="AA133" s="24" t="s">
        <v>2237</v>
      </c>
      <c r="AB133" s="24" t="s">
        <v>2238</v>
      </c>
      <c r="AC133" s="13" t="str">
        <f>IF($A$181&lt;&gt;"",$A$181,"")</f>
        <v/>
      </c>
      <c r="AD133" s="24" t="s">
        <v>1907</v>
      </c>
      <c r="AE133" s="24" t="s">
        <v>2229</v>
      </c>
      <c r="AF133" s="24" t="s">
        <v>2230</v>
      </c>
      <c r="AG133" s="24" t="s">
        <v>1799</v>
      </c>
      <c r="AH133" s="24" t="s">
        <v>334</v>
      </c>
      <c r="AI133" s="24" t="s">
        <v>174</v>
      </c>
      <c r="AJ133" s="24" t="s">
        <v>174</v>
      </c>
      <c r="AK133" s="24" t="s">
        <v>174</v>
      </c>
      <c r="AL133" s="24" t="s">
        <v>283</v>
      </c>
    </row>
    <row r="134" spans="1:38" ht="12.75" customHeight="1">
      <c r="A134" s="56"/>
      <c r="B134" s="379" t="s">
        <v>2162</v>
      </c>
      <c r="C134" s="390"/>
      <c r="D134" s="390"/>
      <c r="E134" s="59"/>
      <c r="F134" s="23"/>
      <c r="G134" s="23"/>
      <c r="H134" s="23"/>
      <c r="I134" s="23"/>
      <c r="J134" s="23"/>
      <c r="K134" s="23"/>
      <c r="L134" s="23"/>
      <c r="M134" s="23"/>
      <c r="N134" s="23"/>
      <c r="O134" s="23"/>
      <c r="P134" s="23"/>
      <c r="Q134" s="23"/>
      <c r="R134" s="23"/>
      <c r="S134" s="23"/>
      <c r="T134" s="23"/>
      <c r="U134" s="23"/>
      <c r="V134" s="23"/>
      <c r="W134" s="23"/>
      <c r="X134" s="23"/>
      <c r="Y134" s="23"/>
      <c r="Z134" s="23"/>
      <c r="AA134" s="24" t="s">
        <v>2239</v>
      </c>
      <c r="AB134" s="24" t="s">
        <v>2240</v>
      </c>
      <c r="AC134" s="13" t="str">
        <f>IF($A$182&lt;&gt;"",$A$182,"")</f>
        <v>X</v>
      </c>
      <c r="AD134" s="24" t="s">
        <v>1907</v>
      </c>
      <c r="AE134" s="24" t="s">
        <v>2229</v>
      </c>
      <c r="AF134" s="24" t="s">
        <v>2230</v>
      </c>
      <c r="AG134" s="24" t="s">
        <v>1799</v>
      </c>
      <c r="AH134" s="24" t="s">
        <v>334</v>
      </c>
      <c r="AI134" s="24" t="s">
        <v>174</v>
      </c>
      <c r="AJ134" s="24" t="s">
        <v>174</v>
      </c>
      <c r="AK134" s="24" t="s">
        <v>174</v>
      </c>
      <c r="AL134" s="24" t="s">
        <v>283</v>
      </c>
    </row>
    <row r="135" spans="1:38" ht="12.75" customHeight="1">
      <c r="A135" s="56"/>
      <c r="B135" s="380" t="s">
        <v>1647</v>
      </c>
      <c r="C135" s="390"/>
      <c r="D135" s="390"/>
      <c r="E135" s="59"/>
      <c r="F135" s="23"/>
      <c r="G135" s="23"/>
      <c r="H135" s="23"/>
      <c r="I135" s="23"/>
      <c r="J135" s="23"/>
      <c r="K135" s="23"/>
      <c r="L135" s="23"/>
      <c r="M135" s="23"/>
      <c r="N135" s="23"/>
      <c r="O135" s="23"/>
      <c r="P135" s="23"/>
      <c r="Q135" s="23"/>
      <c r="R135" s="23"/>
      <c r="S135" s="23"/>
      <c r="T135" s="23"/>
      <c r="U135" s="23"/>
      <c r="V135" s="23"/>
      <c r="W135" s="23"/>
      <c r="X135" s="23"/>
      <c r="Y135" s="23"/>
      <c r="Z135" s="23"/>
      <c r="AA135" s="24" t="s">
        <v>2241</v>
      </c>
      <c r="AB135" s="24" t="s">
        <v>2242</v>
      </c>
      <c r="AC135" s="13" t="str">
        <f>IF($A$183&lt;&gt;"",$A$183,"")</f>
        <v/>
      </c>
      <c r="AD135" s="24" t="s">
        <v>1907</v>
      </c>
      <c r="AE135" s="24" t="s">
        <v>2229</v>
      </c>
      <c r="AF135" s="24" t="s">
        <v>2230</v>
      </c>
      <c r="AG135" s="24" t="s">
        <v>1799</v>
      </c>
      <c r="AH135" s="24" t="s">
        <v>334</v>
      </c>
      <c r="AI135" s="24" t="s">
        <v>174</v>
      </c>
      <c r="AJ135" s="24" t="s">
        <v>174</v>
      </c>
      <c r="AK135" s="24" t="s">
        <v>174</v>
      </c>
      <c r="AL135" s="24" t="s">
        <v>283</v>
      </c>
    </row>
    <row r="136" spans="1:38" ht="12.75" customHeight="1">
      <c r="A136" s="71"/>
      <c r="B136" s="41"/>
      <c r="C136" s="170"/>
      <c r="D136" s="170"/>
      <c r="E136" s="23"/>
      <c r="F136" s="23"/>
      <c r="G136" s="23"/>
      <c r="H136" s="23"/>
      <c r="I136" s="23"/>
      <c r="J136" s="23"/>
      <c r="K136" s="23"/>
      <c r="L136" s="23"/>
      <c r="M136" s="23"/>
      <c r="N136" s="23"/>
      <c r="O136" s="23"/>
      <c r="P136" s="23"/>
      <c r="Q136" s="23"/>
      <c r="R136" s="23"/>
      <c r="S136" s="23"/>
      <c r="T136" s="23"/>
      <c r="U136" s="23"/>
      <c r="V136" s="23"/>
      <c r="W136" s="23"/>
      <c r="X136" s="23"/>
      <c r="Y136" s="23"/>
      <c r="Z136" s="23"/>
      <c r="AA136" s="24" t="s">
        <v>2243</v>
      </c>
      <c r="AB136" s="24" t="s">
        <v>1647</v>
      </c>
      <c r="AC136" s="13" t="str">
        <f>IF($A$184&lt;&gt;"",$A$184,"")</f>
        <v/>
      </c>
      <c r="AD136" s="24" t="s">
        <v>1907</v>
      </c>
      <c r="AE136" s="24" t="s">
        <v>2229</v>
      </c>
      <c r="AF136" s="24" t="s">
        <v>2230</v>
      </c>
      <c r="AG136" s="24" t="s">
        <v>1799</v>
      </c>
      <c r="AH136" s="24" t="s">
        <v>334</v>
      </c>
      <c r="AI136" s="24" t="s">
        <v>174</v>
      </c>
      <c r="AJ136" s="24" t="s">
        <v>174</v>
      </c>
      <c r="AK136" s="24" t="s">
        <v>174</v>
      </c>
      <c r="AL136" s="24" t="s">
        <v>283</v>
      </c>
    </row>
    <row r="137" spans="1:38"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 t="s">
        <v>2244</v>
      </c>
      <c r="AB137" s="24" t="s">
        <v>941</v>
      </c>
      <c r="AC137" s="13" t="str">
        <f>IF($B$185&lt;&gt;"",$B$185,"")</f>
        <v/>
      </c>
      <c r="AD137" s="24" t="s">
        <v>1907</v>
      </c>
      <c r="AE137" s="24" t="s">
        <v>2229</v>
      </c>
      <c r="AF137" s="24" t="s">
        <v>2230</v>
      </c>
      <c r="AG137" s="24" t="s">
        <v>1799</v>
      </c>
      <c r="AH137" s="24" t="s">
        <v>334</v>
      </c>
      <c r="AI137" s="24" t="s">
        <v>174</v>
      </c>
      <c r="AJ137" s="24" t="s">
        <v>174</v>
      </c>
      <c r="AK137" s="24" t="s">
        <v>174</v>
      </c>
      <c r="AL137" s="24" t="s">
        <v>175</v>
      </c>
    </row>
    <row r="138" spans="1:38" ht="12.75" customHeight="1">
      <c r="A138" s="38"/>
      <c r="B138" s="155" t="s">
        <v>2245</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 t="s">
        <v>2246</v>
      </c>
      <c r="AB138" s="24" t="s">
        <v>2247</v>
      </c>
      <c r="AC138" s="13" t="str">
        <f>IF($A$189&lt;&gt;"",$A$189,"")</f>
        <v>X</v>
      </c>
      <c r="AD138" s="24" t="s">
        <v>1907</v>
      </c>
      <c r="AE138" s="24" t="s">
        <v>2229</v>
      </c>
      <c r="AF138" s="24" t="s">
        <v>2248</v>
      </c>
      <c r="AG138" s="24" t="s">
        <v>1799</v>
      </c>
      <c r="AH138" s="24" t="s">
        <v>334</v>
      </c>
      <c r="AI138" s="24" t="s">
        <v>174</v>
      </c>
      <c r="AJ138" s="24" t="s">
        <v>174</v>
      </c>
      <c r="AK138" s="24" t="s">
        <v>174</v>
      </c>
      <c r="AL138" s="24" t="s">
        <v>283</v>
      </c>
    </row>
    <row r="139" spans="1:38" ht="12.75" customHeight="1">
      <c r="A139" s="38"/>
      <c r="B139" s="155"/>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 t="s">
        <v>2249</v>
      </c>
      <c r="AB139" s="24" t="s">
        <v>2250</v>
      </c>
      <c r="AC139" s="13" t="str">
        <f>IF($A$190&lt;&gt;"",$A$190,"")</f>
        <v>X</v>
      </c>
      <c r="AD139" s="24" t="s">
        <v>1907</v>
      </c>
      <c r="AE139" s="24" t="s">
        <v>2229</v>
      </c>
      <c r="AF139" s="24" t="s">
        <v>2248</v>
      </c>
      <c r="AG139" s="24" t="s">
        <v>1799</v>
      </c>
      <c r="AH139" s="24" t="s">
        <v>334</v>
      </c>
      <c r="AI139" s="24" t="s">
        <v>174</v>
      </c>
      <c r="AJ139" s="24" t="s">
        <v>174</v>
      </c>
      <c r="AK139" s="24" t="s">
        <v>174</v>
      </c>
      <c r="AL139" s="24" t="s">
        <v>283</v>
      </c>
    </row>
    <row r="140" spans="1:38" ht="12.75" customHeight="1">
      <c r="A140" s="71" t="s">
        <v>2251</v>
      </c>
      <c r="B140" s="380" t="s">
        <v>2252</v>
      </c>
      <c r="C140" s="380"/>
      <c r="D140" s="380"/>
      <c r="E140" s="380"/>
      <c r="F140" s="380"/>
      <c r="G140" s="23"/>
      <c r="H140" s="23"/>
      <c r="I140" s="23"/>
      <c r="J140" s="23"/>
      <c r="K140" s="23"/>
      <c r="L140" s="23"/>
      <c r="M140" s="23"/>
      <c r="N140" s="23"/>
      <c r="O140" s="23"/>
      <c r="P140" s="23"/>
      <c r="Q140" s="23"/>
      <c r="R140" s="23"/>
      <c r="S140" s="23"/>
      <c r="T140" s="23"/>
      <c r="U140" s="23"/>
      <c r="V140" s="23"/>
      <c r="W140" s="23"/>
      <c r="X140" s="23"/>
      <c r="Y140" s="23"/>
      <c r="Z140" s="23"/>
      <c r="AA140" s="24" t="s">
        <v>2253</v>
      </c>
      <c r="AB140" s="24" t="s">
        <v>2254</v>
      </c>
      <c r="AC140" s="13" t="str">
        <f>IF($A$191&lt;&gt;"",$A$191,"")</f>
        <v>X</v>
      </c>
      <c r="AD140" s="24" t="s">
        <v>1907</v>
      </c>
      <c r="AE140" s="24" t="s">
        <v>2229</v>
      </c>
      <c r="AF140" s="24" t="s">
        <v>2248</v>
      </c>
      <c r="AG140" s="24" t="s">
        <v>1799</v>
      </c>
      <c r="AH140" s="24" t="s">
        <v>334</v>
      </c>
      <c r="AI140" s="24" t="s">
        <v>174</v>
      </c>
      <c r="AJ140" s="24" t="s">
        <v>174</v>
      </c>
      <c r="AK140" s="24" t="s">
        <v>174</v>
      </c>
      <c r="AL140" s="24" t="s">
        <v>283</v>
      </c>
    </row>
    <row r="141" spans="1:38" ht="12.75" customHeight="1">
      <c r="A141" s="71"/>
      <c r="B141" s="39"/>
      <c r="C141" s="39"/>
      <c r="D141" s="39"/>
      <c r="E141" s="39"/>
      <c r="F141" s="39"/>
      <c r="G141" s="23"/>
      <c r="H141" s="23"/>
      <c r="I141" s="23"/>
      <c r="J141" s="23"/>
      <c r="K141" s="23"/>
      <c r="L141" s="23"/>
      <c r="M141" s="23"/>
      <c r="N141" s="23"/>
      <c r="O141" s="23"/>
      <c r="P141" s="23"/>
      <c r="Q141" s="23"/>
      <c r="R141" s="23"/>
      <c r="S141" s="23"/>
      <c r="T141" s="23"/>
      <c r="U141" s="23"/>
      <c r="V141" s="23"/>
      <c r="W141" s="23"/>
      <c r="X141" s="23"/>
      <c r="Y141" s="23"/>
      <c r="Z141" s="23"/>
      <c r="AA141" s="24" t="s">
        <v>2255</v>
      </c>
      <c r="AB141" s="24" t="s">
        <v>2256</v>
      </c>
      <c r="AC141" s="13" t="str">
        <f>IF($A$192&lt;&gt;"",$A$192,"")</f>
        <v>X</v>
      </c>
      <c r="AD141" s="24" t="s">
        <v>1907</v>
      </c>
      <c r="AE141" s="24" t="s">
        <v>2229</v>
      </c>
      <c r="AF141" s="24" t="s">
        <v>2248</v>
      </c>
      <c r="AG141" s="24" t="s">
        <v>1799</v>
      </c>
      <c r="AH141" s="24" t="s">
        <v>334</v>
      </c>
      <c r="AI141" s="24" t="s">
        <v>174</v>
      </c>
      <c r="AJ141" s="24" t="s">
        <v>174</v>
      </c>
      <c r="AK141" s="24" t="s">
        <v>174</v>
      </c>
      <c r="AL141" s="24" t="s">
        <v>283</v>
      </c>
    </row>
    <row r="142" spans="1:38" ht="12.75" customHeight="1">
      <c r="A142" s="56" t="s">
        <v>2689</v>
      </c>
      <c r="B142" s="379" t="s">
        <v>2166</v>
      </c>
      <c r="C142" s="390"/>
      <c r="D142" s="390"/>
      <c r="E142" s="59"/>
      <c r="F142" s="23"/>
      <c r="G142" s="23"/>
      <c r="H142" s="23"/>
      <c r="I142" s="23"/>
      <c r="J142" s="23"/>
      <c r="K142" s="23"/>
      <c r="L142" s="23"/>
      <c r="M142" s="23"/>
      <c r="N142" s="23"/>
      <c r="O142" s="23"/>
      <c r="P142" s="23"/>
      <c r="Q142" s="23"/>
      <c r="R142" s="23"/>
      <c r="S142" s="23"/>
      <c r="T142" s="23"/>
      <c r="U142" s="23"/>
      <c r="V142" s="23"/>
      <c r="W142" s="23"/>
      <c r="X142" s="23"/>
      <c r="Y142" s="23"/>
      <c r="Z142" s="23"/>
      <c r="AA142" s="24" t="s">
        <v>2257</v>
      </c>
      <c r="AB142" s="24" t="s">
        <v>2258</v>
      </c>
      <c r="AC142" s="13" t="str">
        <f>IF($A$193&lt;&gt;"",$A$193,"")</f>
        <v>X</v>
      </c>
      <c r="AD142" s="24" t="s">
        <v>1907</v>
      </c>
      <c r="AE142" s="24" t="s">
        <v>2229</v>
      </c>
      <c r="AF142" s="24" t="s">
        <v>2248</v>
      </c>
      <c r="AG142" s="24" t="s">
        <v>1799</v>
      </c>
      <c r="AH142" s="24" t="s">
        <v>334</v>
      </c>
      <c r="AI142" s="24" t="s">
        <v>174</v>
      </c>
      <c r="AJ142" s="24" t="s">
        <v>174</v>
      </c>
      <c r="AK142" s="24" t="s">
        <v>174</v>
      </c>
      <c r="AL142" s="24" t="s">
        <v>283</v>
      </c>
    </row>
    <row r="143" spans="1:38" ht="12.75" customHeight="1">
      <c r="A143" s="56"/>
      <c r="B143" s="379" t="s">
        <v>2169</v>
      </c>
      <c r="C143" s="390"/>
      <c r="D143" s="390"/>
      <c r="E143" s="59"/>
      <c r="F143" s="23"/>
      <c r="G143" s="23"/>
      <c r="H143" s="23"/>
      <c r="I143" s="23"/>
      <c r="J143" s="23"/>
      <c r="K143" s="23"/>
      <c r="L143" s="23"/>
      <c r="M143" s="23"/>
      <c r="N143" s="23"/>
      <c r="O143" s="23"/>
      <c r="P143" s="23"/>
      <c r="Q143" s="23"/>
      <c r="R143" s="23"/>
      <c r="S143" s="23"/>
      <c r="T143" s="23"/>
      <c r="U143" s="23"/>
      <c r="V143" s="23"/>
      <c r="W143" s="23"/>
      <c r="X143" s="23"/>
      <c r="Y143" s="23"/>
      <c r="Z143" s="23"/>
      <c r="AA143" s="24" t="s">
        <v>2259</v>
      </c>
      <c r="AB143" s="24" t="s">
        <v>2260</v>
      </c>
      <c r="AC143" s="13" t="str">
        <f>IF($A$194&lt;&gt;"",$A$194,"")</f>
        <v>X</v>
      </c>
      <c r="AD143" s="24" t="s">
        <v>1907</v>
      </c>
      <c r="AE143" s="24" t="s">
        <v>2229</v>
      </c>
      <c r="AF143" s="24" t="s">
        <v>2248</v>
      </c>
      <c r="AG143" s="24" t="s">
        <v>1799</v>
      </c>
      <c r="AH143" s="24" t="s">
        <v>334</v>
      </c>
      <c r="AI143" s="24" t="s">
        <v>174</v>
      </c>
      <c r="AJ143" s="24" t="s">
        <v>174</v>
      </c>
      <c r="AK143" s="24" t="s">
        <v>174</v>
      </c>
      <c r="AL143" s="24" t="s">
        <v>283</v>
      </c>
    </row>
    <row r="144" spans="1:38" ht="12.75" customHeight="1">
      <c r="A144" s="56"/>
      <c r="B144" s="379" t="s">
        <v>2162</v>
      </c>
      <c r="C144" s="390"/>
      <c r="D144" s="390"/>
      <c r="E144" s="59"/>
      <c r="F144" s="23"/>
      <c r="G144" s="23"/>
      <c r="H144" s="23"/>
      <c r="I144" s="23"/>
      <c r="J144" s="23"/>
      <c r="K144" s="23"/>
      <c r="L144" s="23"/>
      <c r="M144" s="23"/>
      <c r="N144" s="23"/>
      <c r="O144" s="23"/>
      <c r="P144" s="23"/>
      <c r="Q144" s="23"/>
      <c r="R144" s="23"/>
      <c r="S144" s="23"/>
      <c r="T144" s="23"/>
      <c r="U144" s="23"/>
      <c r="V144" s="23"/>
      <c r="W144" s="23"/>
      <c r="X144" s="23"/>
      <c r="Y144" s="23"/>
      <c r="Z144" s="23"/>
      <c r="AA144" s="24" t="s">
        <v>2261</v>
      </c>
      <c r="AB144" s="24" t="s">
        <v>2262</v>
      </c>
      <c r="AC144" s="13" t="str">
        <f>IF($A$195&lt;&gt;"",$A$195,"")</f>
        <v/>
      </c>
      <c r="AD144" s="24" t="s">
        <v>1907</v>
      </c>
      <c r="AE144" s="24" t="s">
        <v>2229</v>
      </c>
      <c r="AF144" s="24" t="s">
        <v>2248</v>
      </c>
      <c r="AG144" s="24" t="s">
        <v>1799</v>
      </c>
      <c r="AH144" s="24" t="s">
        <v>334</v>
      </c>
      <c r="AI144" s="24" t="s">
        <v>174</v>
      </c>
      <c r="AJ144" s="24" t="s">
        <v>174</v>
      </c>
      <c r="AK144" s="24" t="s">
        <v>174</v>
      </c>
      <c r="AL144" s="24" t="s">
        <v>283</v>
      </c>
    </row>
    <row r="145" spans="1:38" ht="12.75" customHeight="1">
      <c r="A145" s="56" t="s">
        <v>2689</v>
      </c>
      <c r="B145" s="379" t="s">
        <v>2176</v>
      </c>
      <c r="C145" s="390"/>
      <c r="D145" s="390"/>
      <c r="E145" s="59"/>
      <c r="F145" s="23"/>
      <c r="G145" s="23"/>
      <c r="H145" s="23"/>
      <c r="I145" s="23"/>
      <c r="J145" s="23"/>
      <c r="K145" s="23"/>
      <c r="L145" s="23"/>
      <c r="M145" s="23"/>
      <c r="N145" s="23"/>
      <c r="O145" s="23"/>
      <c r="P145" s="23"/>
      <c r="Q145" s="23"/>
      <c r="R145" s="23"/>
      <c r="S145" s="23"/>
      <c r="T145" s="23"/>
      <c r="U145" s="23"/>
      <c r="V145" s="23"/>
      <c r="W145" s="23"/>
      <c r="X145" s="23"/>
      <c r="Y145" s="23"/>
      <c r="Z145" s="23"/>
      <c r="AA145" s="24" t="s">
        <v>2263</v>
      </c>
      <c r="AB145" s="24" t="s">
        <v>1647</v>
      </c>
      <c r="AC145" s="13" t="str">
        <f>IF($A$196&lt;&gt;"",$A$196,"")</f>
        <v/>
      </c>
      <c r="AD145" s="24" t="s">
        <v>1907</v>
      </c>
      <c r="AE145" s="24" t="s">
        <v>2229</v>
      </c>
      <c r="AF145" s="24" t="s">
        <v>2248</v>
      </c>
      <c r="AG145" s="24" t="s">
        <v>1799</v>
      </c>
      <c r="AH145" s="24" t="s">
        <v>334</v>
      </c>
      <c r="AI145" s="24" t="s">
        <v>174</v>
      </c>
      <c r="AJ145" s="24" t="s">
        <v>174</v>
      </c>
      <c r="AK145" s="24" t="s">
        <v>174</v>
      </c>
      <c r="AL145" s="24" t="s">
        <v>283</v>
      </c>
    </row>
    <row r="146" spans="1:38" ht="12.75" customHeight="1">
      <c r="A146" s="56"/>
      <c r="B146" s="379" t="s">
        <v>2179</v>
      </c>
      <c r="C146" s="390"/>
      <c r="D146" s="390"/>
      <c r="E146" s="59"/>
      <c r="F146" s="23"/>
      <c r="G146" s="23"/>
      <c r="H146" s="23"/>
      <c r="I146" s="23"/>
      <c r="J146" s="23"/>
      <c r="K146" s="23"/>
      <c r="L146" s="23"/>
      <c r="M146" s="23"/>
      <c r="N146" s="23"/>
      <c r="O146" s="23"/>
      <c r="P146" s="23"/>
      <c r="Q146" s="23"/>
      <c r="R146" s="23"/>
      <c r="S146" s="23"/>
      <c r="T146" s="23"/>
      <c r="U146" s="23"/>
      <c r="V146" s="23"/>
      <c r="W146" s="23"/>
      <c r="X146" s="23"/>
      <c r="Y146" s="23"/>
      <c r="Z146" s="23"/>
      <c r="AA146" s="24" t="s">
        <v>2264</v>
      </c>
      <c r="AB146" s="24" t="s">
        <v>941</v>
      </c>
      <c r="AC146" s="13" t="str">
        <f>IF($B$197&lt;&gt;"",$B$197,"")</f>
        <v/>
      </c>
      <c r="AD146" s="24" t="s">
        <v>1907</v>
      </c>
      <c r="AE146" s="24" t="s">
        <v>2229</v>
      </c>
      <c r="AF146" s="24" t="s">
        <v>2248</v>
      </c>
      <c r="AG146" s="24" t="s">
        <v>1799</v>
      </c>
      <c r="AH146" s="24" t="s">
        <v>334</v>
      </c>
      <c r="AI146" s="24" t="s">
        <v>174</v>
      </c>
      <c r="AJ146" s="24" t="s">
        <v>174</v>
      </c>
      <c r="AK146" s="24" t="s">
        <v>174</v>
      </c>
      <c r="AL146" s="24" t="s">
        <v>175</v>
      </c>
    </row>
    <row r="147" spans="1:38" ht="12.75" customHeight="1">
      <c r="A147" s="56"/>
      <c r="B147" s="379" t="s">
        <v>2182</v>
      </c>
      <c r="C147" s="390"/>
      <c r="D147" s="390"/>
      <c r="E147" s="59"/>
      <c r="F147" s="23"/>
      <c r="G147" s="23"/>
      <c r="H147" s="23"/>
      <c r="I147" s="23"/>
      <c r="J147" s="23"/>
      <c r="K147" s="23"/>
      <c r="L147" s="23"/>
      <c r="M147" s="23"/>
      <c r="N147" s="23"/>
      <c r="O147" s="23"/>
      <c r="P147" s="23"/>
      <c r="Q147" s="23"/>
      <c r="R147" s="23"/>
      <c r="S147" s="23"/>
      <c r="T147" s="23"/>
      <c r="U147" s="23"/>
      <c r="V147" s="23"/>
      <c r="W147" s="23"/>
      <c r="X147" s="23"/>
      <c r="Y147" s="23"/>
      <c r="Z147" s="23"/>
      <c r="AA147" s="24" t="s">
        <v>2265</v>
      </c>
      <c r="AB147" s="24" t="s">
        <v>2266</v>
      </c>
      <c r="AC147" s="13" t="str">
        <f>IF($D$201&lt;&gt;"",$D$201,"")</f>
        <v>X</v>
      </c>
      <c r="AD147" s="24" t="s">
        <v>1907</v>
      </c>
      <c r="AE147" s="24" t="s">
        <v>2267</v>
      </c>
      <c r="AF147" s="24" t="s">
        <v>2268</v>
      </c>
      <c r="AG147" s="24" t="s">
        <v>1799</v>
      </c>
      <c r="AH147" s="24" t="s">
        <v>334</v>
      </c>
      <c r="AI147" s="24" t="s">
        <v>174</v>
      </c>
      <c r="AJ147" s="24" t="s">
        <v>174</v>
      </c>
      <c r="AK147" s="24" t="s">
        <v>174</v>
      </c>
      <c r="AL147" s="24" t="s">
        <v>283</v>
      </c>
    </row>
    <row r="148" spans="1:38" ht="12.75" customHeight="1">
      <c r="A148" s="56"/>
      <c r="B148" s="380" t="s">
        <v>1647</v>
      </c>
      <c r="C148" s="390"/>
      <c r="D148" s="390"/>
      <c r="E148" s="59"/>
      <c r="F148" s="23"/>
      <c r="G148" s="23"/>
      <c r="H148" s="23"/>
      <c r="I148" s="23"/>
      <c r="J148" s="23"/>
      <c r="K148" s="23"/>
      <c r="L148" s="23"/>
      <c r="M148" s="23"/>
      <c r="N148" s="23"/>
      <c r="O148" s="23"/>
      <c r="P148" s="23"/>
      <c r="Q148" s="23"/>
      <c r="R148" s="23"/>
      <c r="S148" s="23"/>
      <c r="T148" s="23"/>
      <c r="U148" s="23"/>
      <c r="V148" s="23"/>
      <c r="W148" s="23"/>
      <c r="X148" s="23"/>
      <c r="Y148" s="23"/>
      <c r="Z148" s="23"/>
      <c r="AA148" s="24" t="s">
        <v>2269</v>
      </c>
      <c r="AB148" s="24" t="s">
        <v>2270</v>
      </c>
      <c r="AC148" s="13" t="str">
        <f>IF($D$202&lt;&gt;"",$D$202,"")</f>
        <v>X</v>
      </c>
      <c r="AD148" s="24" t="s">
        <v>1907</v>
      </c>
      <c r="AE148" s="24" t="s">
        <v>2267</v>
      </c>
      <c r="AF148" s="24" t="s">
        <v>2268</v>
      </c>
      <c r="AG148" s="24" t="s">
        <v>1799</v>
      </c>
      <c r="AH148" s="24" t="s">
        <v>334</v>
      </c>
      <c r="AI148" s="24" t="s">
        <v>174</v>
      </c>
      <c r="AJ148" s="24" t="s">
        <v>174</v>
      </c>
      <c r="AK148" s="24" t="s">
        <v>174</v>
      </c>
      <c r="AL148" s="24" t="s">
        <v>283</v>
      </c>
    </row>
    <row r="149" spans="1:38" ht="12.75" customHeight="1">
      <c r="A149" s="71"/>
      <c r="B149" s="372"/>
      <c r="C149" s="392"/>
      <c r="D149" s="392"/>
      <c r="E149" s="23"/>
      <c r="F149" s="23"/>
      <c r="G149" s="23"/>
      <c r="H149" s="23"/>
      <c r="I149" s="23"/>
      <c r="J149" s="23"/>
      <c r="K149" s="23"/>
      <c r="L149" s="23"/>
      <c r="M149" s="23"/>
      <c r="N149" s="23"/>
      <c r="O149" s="23"/>
      <c r="P149" s="23"/>
      <c r="Q149" s="23"/>
      <c r="R149" s="23"/>
      <c r="S149" s="23"/>
      <c r="T149" s="23"/>
      <c r="U149" s="23"/>
      <c r="V149" s="23"/>
      <c r="W149" s="23"/>
      <c r="X149" s="23"/>
      <c r="Y149" s="23"/>
      <c r="Z149" s="23"/>
      <c r="AA149" s="24" t="s">
        <v>2271</v>
      </c>
      <c r="AB149" s="24" t="s">
        <v>2272</v>
      </c>
      <c r="AC149" s="13" t="str">
        <f>IF($D$203&lt;&gt;"",$D$203,"")</f>
        <v>X</v>
      </c>
      <c r="AD149" s="24" t="s">
        <v>1907</v>
      </c>
      <c r="AE149" s="24" t="s">
        <v>2267</v>
      </c>
      <c r="AF149" s="24" t="s">
        <v>2268</v>
      </c>
      <c r="AG149" s="24" t="s">
        <v>1799</v>
      </c>
      <c r="AH149" s="24" t="s">
        <v>334</v>
      </c>
      <c r="AI149" s="24" t="s">
        <v>174</v>
      </c>
      <c r="AJ149" s="24" t="s">
        <v>174</v>
      </c>
      <c r="AK149" s="24" t="s">
        <v>174</v>
      </c>
      <c r="AL149" s="24" t="s">
        <v>283</v>
      </c>
    </row>
    <row r="150" spans="1:38"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 t="s">
        <v>2273</v>
      </c>
      <c r="AB150" s="24" t="s">
        <v>2274</v>
      </c>
      <c r="AC150" s="13" t="str">
        <f>IF($D$204&lt;&gt;"",$D$204,"")</f>
        <v>X</v>
      </c>
      <c r="AD150" s="24" t="s">
        <v>1907</v>
      </c>
      <c r="AE150" s="24" t="s">
        <v>2267</v>
      </c>
      <c r="AF150" s="24" t="s">
        <v>2268</v>
      </c>
      <c r="AG150" s="24" t="s">
        <v>1799</v>
      </c>
      <c r="AH150" s="24" t="s">
        <v>334</v>
      </c>
      <c r="AI150" s="24" t="s">
        <v>174</v>
      </c>
      <c r="AJ150" s="24" t="s">
        <v>174</v>
      </c>
      <c r="AK150" s="24" t="s">
        <v>174</v>
      </c>
      <c r="AL150" s="24" t="s">
        <v>283</v>
      </c>
    </row>
    <row r="151" spans="1:38" ht="12.75" customHeight="1">
      <c r="A151" s="71" t="s">
        <v>2275</v>
      </c>
      <c r="B151" s="379" t="s">
        <v>2276</v>
      </c>
      <c r="C151" s="390"/>
      <c r="D151" s="390"/>
      <c r="E151" s="390"/>
      <c r="F151" s="390"/>
      <c r="G151" s="23"/>
      <c r="H151" s="23"/>
      <c r="I151" s="23"/>
      <c r="J151" s="23"/>
      <c r="K151" s="23"/>
      <c r="L151" s="23"/>
      <c r="M151" s="23"/>
      <c r="N151" s="23"/>
      <c r="O151" s="23"/>
      <c r="P151" s="23"/>
      <c r="Q151" s="23"/>
      <c r="R151" s="23"/>
      <c r="S151" s="23"/>
      <c r="T151" s="23"/>
      <c r="U151" s="23"/>
      <c r="V151" s="23"/>
      <c r="W151" s="23"/>
      <c r="X151" s="23"/>
      <c r="Y151" s="23"/>
      <c r="Z151" s="23"/>
      <c r="AA151" s="24" t="s">
        <v>2277</v>
      </c>
      <c r="AB151" s="24" t="s">
        <v>2278</v>
      </c>
      <c r="AC151" s="13" t="str">
        <f>IF($D$205&lt;&gt;"",$D$205,"")</f>
        <v/>
      </c>
      <c r="AD151" s="24" t="s">
        <v>1907</v>
      </c>
      <c r="AE151" s="24" t="s">
        <v>2267</v>
      </c>
      <c r="AF151" s="24" t="s">
        <v>2268</v>
      </c>
      <c r="AG151" s="24" t="s">
        <v>1799</v>
      </c>
      <c r="AH151" s="24" t="s">
        <v>334</v>
      </c>
      <c r="AI151" s="24" t="s">
        <v>174</v>
      </c>
      <c r="AJ151" s="24" t="s">
        <v>174</v>
      </c>
      <c r="AK151" s="24" t="s">
        <v>174</v>
      </c>
      <c r="AL151" s="24" t="s">
        <v>283</v>
      </c>
    </row>
    <row r="152" spans="1:38" ht="12.75">
      <c r="A152" s="71"/>
      <c r="B152" s="284"/>
      <c r="C152" s="38" t="s">
        <v>2189</v>
      </c>
      <c r="D152" s="285">
        <v>45672</v>
      </c>
      <c r="E152" s="200"/>
      <c r="F152" s="59"/>
      <c r="G152" s="23"/>
      <c r="H152" s="23"/>
      <c r="I152" s="23"/>
      <c r="J152" s="23"/>
      <c r="K152" s="23"/>
      <c r="L152" s="23"/>
      <c r="M152" s="23"/>
      <c r="N152" s="23"/>
      <c r="O152" s="23"/>
      <c r="P152" s="23"/>
      <c r="Q152" s="23"/>
      <c r="R152" s="23"/>
      <c r="S152" s="23"/>
      <c r="T152" s="23"/>
      <c r="U152" s="23"/>
      <c r="V152" s="23"/>
      <c r="W152" s="23"/>
      <c r="X152" s="23"/>
      <c r="Y152" s="23"/>
      <c r="Z152" s="23"/>
      <c r="AA152" s="24" t="s">
        <v>2279</v>
      </c>
      <c r="AB152" s="24" t="s">
        <v>1744</v>
      </c>
      <c r="AC152" s="13" t="str">
        <f>IF($D$206&lt;&gt;"",$D$206,"")</f>
        <v/>
      </c>
      <c r="AD152" s="24" t="s">
        <v>1907</v>
      </c>
      <c r="AE152" s="24" t="s">
        <v>2267</v>
      </c>
      <c r="AF152" s="24" t="s">
        <v>2268</v>
      </c>
      <c r="AG152" s="24" t="s">
        <v>1799</v>
      </c>
      <c r="AH152" s="24" t="s">
        <v>334</v>
      </c>
      <c r="AI152" s="24" t="s">
        <v>174</v>
      </c>
      <c r="AJ152" s="24" t="s">
        <v>174</v>
      </c>
      <c r="AK152" s="24" t="s">
        <v>174</v>
      </c>
      <c r="AL152" s="24" t="s">
        <v>283</v>
      </c>
    </row>
    <row r="153" spans="1:38" ht="18.75" customHeight="1">
      <c r="A153" s="71"/>
      <c r="B153" s="38"/>
      <c r="C153" s="38"/>
      <c r="D153" s="59"/>
      <c r="E153" s="200"/>
      <c r="F153" s="59"/>
      <c r="G153" s="23"/>
      <c r="H153" s="23"/>
      <c r="I153" s="23"/>
      <c r="J153" s="23"/>
      <c r="K153" s="23"/>
      <c r="L153" s="23"/>
      <c r="M153" s="23"/>
      <c r="N153" s="23"/>
      <c r="O153" s="23"/>
      <c r="P153" s="23"/>
      <c r="Q153" s="23"/>
      <c r="R153" s="23"/>
      <c r="S153" s="23"/>
      <c r="T153" s="23"/>
      <c r="U153" s="23"/>
      <c r="V153" s="23"/>
      <c r="W153" s="23"/>
      <c r="X153" s="23"/>
      <c r="Y153" s="23"/>
      <c r="Z153" s="23"/>
      <c r="AA153" s="24" t="s">
        <v>2280</v>
      </c>
      <c r="AB153" s="24" t="s">
        <v>2281</v>
      </c>
      <c r="AC153" s="13" t="str">
        <f>IF($D$207&lt;&gt;"",$D$207,"")</f>
        <v>X</v>
      </c>
      <c r="AD153" s="24" t="s">
        <v>1907</v>
      </c>
      <c r="AE153" s="24" t="s">
        <v>2267</v>
      </c>
      <c r="AF153" s="24" t="s">
        <v>2268</v>
      </c>
      <c r="AG153" s="24" t="s">
        <v>1799</v>
      </c>
      <c r="AH153" s="24" t="s">
        <v>334</v>
      </c>
      <c r="AI153" s="24" t="s">
        <v>174</v>
      </c>
      <c r="AJ153" s="24" t="s">
        <v>174</v>
      </c>
      <c r="AK153" s="24" t="s">
        <v>174</v>
      </c>
      <c r="AL153" s="24" t="s">
        <v>283</v>
      </c>
    </row>
    <row r="154" spans="1:38" ht="12.75">
      <c r="A154" s="71"/>
      <c r="B154" s="284"/>
      <c r="C154" s="38" t="s">
        <v>2198</v>
      </c>
      <c r="D154" s="206"/>
      <c r="E154" s="200"/>
      <c r="F154" s="23"/>
      <c r="G154" s="23"/>
      <c r="H154" s="23"/>
      <c r="I154" s="23"/>
      <c r="J154" s="23"/>
      <c r="K154" s="23"/>
      <c r="L154" s="23"/>
      <c r="M154" s="23"/>
      <c r="N154" s="23"/>
      <c r="O154" s="23"/>
      <c r="P154" s="23"/>
      <c r="Q154" s="23"/>
      <c r="R154" s="23"/>
      <c r="S154" s="23"/>
      <c r="T154" s="23"/>
      <c r="U154" s="23"/>
      <c r="V154" s="23"/>
      <c r="W154" s="23"/>
      <c r="X154" s="23"/>
      <c r="Y154" s="23"/>
      <c r="Z154" s="23"/>
      <c r="AA154" s="24" t="s">
        <v>2282</v>
      </c>
      <c r="AB154" s="24" t="s">
        <v>2283</v>
      </c>
      <c r="AC154" s="13" t="str">
        <f>IF($D$208&lt;&gt;"",$D$208,"")</f>
        <v>X</v>
      </c>
      <c r="AD154" s="24" t="s">
        <v>1907</v>
      </c>
      <c r="AE154" s="24" t="s">
        <v>2267</v>
      </c>
      <c r="AF154" s="24" t="s">
        <v>2268</v>
      </c>
      <c r="AG154" s="24" t="s">
        <v>1799</v>
      </c>
      <c r="AH154" s="24" t="s">
        <v>334</v>
      </c>
      <c r="AI154" s="24" t="s">
        <v>174</v>
      </c>
      <c r="AJ154" s="24" t="s">
        <v>174</v>
      </c>
      <c r="AK154" s="24" t="s">
        <v>174</v>
      </c>
      <c r="AL154" s="24" t="s">
        <v>283</v>
      </c>
    </row>
    <row r="155" spans="1:38" ht="11.25" customHeight="1">
      <c r="A155" s="71"/>
      <c r="B155" s="38"/>
      <c r="C155" s="38"/>
      <c r="D155" s="23"/>
      <c r="E155" s="200"/>
      <c r="F155" s="23"/>
      <c r="G155" s="23"/>
      <c r="H155" s="23"/>
      <c r="I155" s="23"/>
      <c r="J155" s="23"/>
      <c r="K155" s="23"/>
      <c r="L155" s="23"/>
      <c r="M155" s="23"/>
      <c r="N155" s="23"/>
      <c r="O155" s="23"/>
      <c r="P155" s="23"/>
      <c r="Q155" s="23"/>
      <c r="R155" s="23"/>
      <c r="S155" s="23"/>
      <c r="T155" s="23"/>
      <c r="U155" s="23"/>
      <c r="V155" s="23"/>
      <c r="W155" s="23"/>
      <c r="X155" s="23"/>
      <c r="Y155" s="23"/>
      <c r="Z155" s="23"/>
      <c r="AA155" s="24" t="s">
        <v>2284</v>
      </c>
      <c r="AB155" s="24" t="s">
        <v>2285</v>
      </c>
      <c r="AC155" s="13" t="str">
        <f>IF($D$209&lt;&gt;"",$D$209,"")</f>
        <v/>
      </c>
      <c r="AD155" s="24" t="s">
        <v>1907</v>
      </c>
      <c r="AE155" s="24" t="s">
        <v>2267</v>
      </c>
      <c r="AF155" s="24" t="s">
        <v>2268</v>
      </c>
      <c r="AG155" s="24" t="s">
        <v>1799</v>
      </c>
      <c r="AH155" s="24" t="s">
        <v>334</v>
      </c>
      <c r="AI155" s="24" t="s">
        <v>174</v>
      </c>
      <c r="AJ155" s="24" t="s">
        <v>174</v>
      </c>
      <c r="AK155" s="24" t="s">
        <v>174</v>
      </c>
      <c r="AL155" s="24" t="s">
        <v>283</v>
      </c>
    </row>
    <row r="156" spans="1:38" ht="12.75" customHeight="1">
      <c r="A156" s="71"/>
      <c r="B156" s="54" t="s">
        <v>2689</v>
      </c>
      <c r="C156" s="380" t="s">
        <v>2206</v>
      </c>
      <c r="D156" s="40"/>
      <c r="E156" s="40"/>
      <c r="F156" s="23"/>
      <c r="G156" s="23"/>
      <c r="H156" s="23"/>
      <c r="I156" s="23"/>
      <c r="J156" s="23"/>
      <c r="K156" s="23"/>
      <c r="L156" s="23"/>
      <c r="M156" s="23"/>
      <c r="N156" s="23"/>
      <c r="O156" s="23"/>
      <c r="P156" s="23"/>
      <c r="Q156" s="23"/>
      <c r="R156" s="23"/>
      <c r="S156" s="23"/>
      <c r="T156" s="23"/>
      <c r="U156" s="23"/>
      <c r="V156" s="23"/>
      <c r="W156" s="23"/>
      <c r="X156" s="23"/>
      <c r="Y156" s="23"/>
      <c r="Z156" s="23"/>
      <c r="AA156" s="24" t="s">
        <v>2286</v>
      </c>
      <c r="AB156" s="24" t="s">
        <v>2287</v>
      </c>
      <c r="AC156" s="13" t="str">
        <f>IF($D$210&lt;&gt;"",$D$210,"")</f>
        <v>X</v>
      </c>
      <c r="AD156" s="24" t="s">
        <v>1907</v>
      </c>
      <c r="AE156" s="24" t="s">
        <v>2267</v>
      </c>
      <c r="AF156" s="24" t="s">
        <v>2268</v>
      </c>
      <c r="AG156" s="24" t="s">
        <v>1799</v>
      </c>
      <c r="AH156" s="24" t="s">
        <v>334</v>
      </c>
      <c r="AI156" s="24" t="s">
        <v>174</v>
      </c>
      <c r="AJ156" s="24" t="s">
        <v>174</v>
      </c>
      <c r="AK156" s="24" t="s">
        <v>174</v>
      </c>
      <c r="AL156" s="24" t="s">
        <v>283</v>
      </c>
    </row>
    <row r="157" spans="1:38" ht="12.75" customHeight="1">
      <c r="A157" s="38"/>
      <c r="B157" s="40"/>
      <c r="C157" s="390"/>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4" t="s">
        <v>2288</v>
      </c>
      <c r="AB157" s="24" t="s">
        <v>2266</v>
      </c>
      <c r="AC157" s="13" t="str">
        <f>IF($E$201&lt;&gt;"",$E$201,"")</f>
        <v>X</v>
      </c>
      <c r="AD157" s="24" t="s">
        <v>1907</v>
      </c>
      <c r="AE157" s="24" t="s">
        <v>2267</v>
      </c>
      <c r="AF157" s="24" t="s">
        <v>2289</v>
      </c>
      <c r="AG157" s="24" t="s">
        <v>1799</v>
      </c>
      <c r="AH157" s="24" t="s">
        <v>334</v>
      </c>
      <c r="AI157" s="24" t="s">
        <v>174</v>
      </c>
      <c r="AJ157" s="24" t="s">
        <v>174</v>
      </c>
      <c r="AK157" s="24" t="s">
        <v>174</v>
      </c>
      <c r="AL157" s="24" t="s">
        <v>283</v>
      </c>
    </row>
    <row r="158" spans="1:38" ht="12.75" customHeight="1">
      <c r="A158" s="38"/>
      <c r="B158" s="39"/>
      <c r="C158" s="39"/>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4" t="s">
        <v>2292</v>
      </c>
      <c r="AB158" s="24" t="s">
        <v>2270</v>
      </c>
      <c r="AC158" s="13" t="str">
        <f>IF($E$202&lt;&gt;"",$E$202,"")</f>
        <v/>
      </c>
      <c r="AD158" s="24" t="s">
        <v>1907</v>
      </c>
      <c r="AE158" s="24" t="s">
        <v>2267</v>
      </c>
      <c r="AF158" s="24" t="s">
        <v>2289</v>
      </c>
      <c r="AG158" s="24" t="s">
        <v>1799</v>
      </c>
      <c r="AH158" s="24" t="s">
        <v>334</v>
      </c>
      <c r="AI158" s="24" t="s">
        <v>174</v>
      </c>
      <c r="AJ158" s="24" t="s">
        <v>174</v>
      </c>
      <c r="AK158" s="24" t="s">
        <v>174</v>
      </c>
      <c r="AL158" s="24" t="s">
        <v>283</v>
      </c>
    </row>
    <row r="159" spans="1:38" ht="12.75" customHeight="1">
      <c r="A159" s="71" t="s">
        <v>2290</v>
      </c>
      <c r="B159" s="380" t="s">
        <v>2291</v>
      </c>
      <c r="C159" s="390"/>
      <c r="D159" s="390"/>
      <c r="E159" s="390"/>
      <c r="F159" s="390"/>
      <c r="G159" s="23"/>
      <c r="H159" s="23"/>
      <c r="I159" s="23"/>
      <c r="J159" s="23"/>
      <c r="K159" s="23"/>
      <c r="L159" s="23"/>
      <c r="M159" s="23"/>
      <c r="N159" s="23"/>
      <c r="O159" s="23"/>
      <c r="P159" s="23"/>
      <c r="Q159" s="23"/>
      <c r="R159" s="23"/>
      <c r="S159" s="23"/>
      <c r="T159" s="23"/>
      <c r="U159" s="23"/>
      <c r="V159" s="23"/>
      <c r="W159" s="23"/>
      <c r="X159" s="23"/>
      <c r="Y159" s="23"/>
      <c r="Z159" s="23"/>
      <c r="AA159" s="24" t="s">
        <v>2293</v>
      </c>
      <c r="AB159" s="24" t="s">
        <v>2272</v>
      </c>
      <c r="AC159" s="13" t="str">
        <f>IF($E$203&lt;&gt;"",$E$203,"")</f>
        <v/>
      </c>
      <c r="AD159" s="24" t="s">
        <v>1907</v>
      </c>
      <c r="AE159" s="24" t="s">
        <v>2267</v>
      </c>
      <c r="AF159" s="24" t="s">
        <v>2289</v>
      </c>
      <c r="AG159" s="24" t="s">
        <v>1799</v>
      </c>
      <c r="AH159" s="24" t="s">
        <v>334</v>
      </c>
      <c r="AI159" s="24" t="s">
        <v>174</v>
      </c>
      <c r="AJ159" s="24" t="s">
        <v>174</v>
      </c>
      <c r="AK159" s="24" t="s">
        <v>174</v>
      </c>
      <c r="AL159" s="24" t="s">
        <v>283</v>
      </c>
    </row>
    <row r="160" spans="1:38" ht="12.75" customHeight="1">
      <c r="A160" s="71"/>
      <c r="B160" s="39"/>
      <c r="C160" s="39"/>
      <c r="D160" s="39"/>
      <c r="E160" s="39"/>
      <c r="F160" s="39"/>
      <c r="G160" s="23"/>
      <c r="H160" s="23"/>
      <c r="I160" s="23"/>
      <c r="J160" s="23"/>
      <c r="K160" s="23"/>
      <c r="L160" s="23"/>
      <c r="M160" s="23"/>
      <c r="N160" s="23"/>
      <c r="O160" s="23"/>
      <c r="P160" s="23"/>
      <c r="Q160" s="23"/>
      <c r="R160" s="23"/>
      <c r="S160" s="23"/>
      <c r="T160" s="23"/>
      <c r="U160" s="23"/>
      <c r="V160" s="23"/>
      <c r="W160" s="23"/>
      <c r="X160" s="23"/>
      <c r="Y160" s="23"/>
      <c r="Z160" s="23"/>
      <c r="AA160" s="24" t="s">
        <v>2295</v>
      </c>
      <c r="AB160" s="24" t="s">
        <v>2274</v>
      </c>
      <c r="AC160" s="13" t="str">
        <f>IF($E$204&lt;&gt;"",$E$204,"")</f>
        <v/>
      </c>
      <c r="AD160" s="24" t="s">
        <v>1907</v>
      </c>
      <c r="AE160" s="24" t="s">
        <v>2267</v>
      </c>
      <c r="AF160" s="24" t="s">
        <v>2289</v>
      </c>
      <c r="AG160" s="24" t="s">
        <v>1799</v>
      </c>
      <c r="AH160" s="24" t="s">
        <v>334</v>
      </c>
      <c r="AI160" s="24" t="s">
        <v>174</v>
      </c>
      <c r="AJ160" s="24" t="s">
        <v>174</v>
      </c>
      <c r="AK160" s="24" t="s">
        <v>174</v>
      </c>
      <c r="AL160" s="24" t="s">
        <v>283</v>
      </c>
    </row>
    <row r="161" spans="1:38" ht="12.75" customHeight="1">
      <c r="A161" s="71"/>
      <c r="B161" s="286"/>
      <c r="C161" s="38" t="s">
        <v>2294</v>
      </c>
      <c r="D161" s="23"/>
      <c r="E161" s="287"/>
      <c r="F161" s="59"/>
      <c r="G161" s="23"/>
      <c r="H161" s="23"/>
      <c r="I161" s="23"/>
      <c r="J161" s="23"/>
      <c r="K161" s="23"/>
      <c r="L161" s="23"/>
      <c r="M161" s="23"/>
      <c r="N161" s="23"/>
      <c r="O161" s="23"/>
      <c r="P161" s="23"/>
      <c r="Q161" s="23"/>
      <c r="R161" s="23"/>
      <c r="S161" s="23"/>
      <c r="T161" s="23"/>
      <c r="U161" s="23"/>
      <c r="V161" s="23"/>
      <c r="W161" s="23"/>
      <c r="X161" s="23"/>
      <c r="Y161" s="23"/>
      <c r="Z161" s="23"/>
      <c r="AA161" s="24" t="s">
        <v>2296</v>
      </c>
      <c r="AB161" s="24" t="s">
        <v>2278</v>
      </c>
      <c r="AC161" s="13" t="str">
        <f>IF($E$205&lt;&gt;"",$E$205,"")</f>
        <v/>
      </c>
      <c r="AD161" s="24" t="s">
        <v>1907</v>
      </c>
      <c r="AE161" s="24" t="s">
        <v>2267</v>
      </c>
      <c r="AF161" s="24" t="s">
        <v>2289</v>
      </c>
      <c r="AG161" s="24" t="s">
        <v>1799</v>
      </c>
      <c r="AH161" s="24" t="s">
        <v>334</v>
      </c>
      <c r="AI161" s="24" t="s">
        <v>174</v>
      </c>
      <c r="AJ161" s="24" t="s">
        <v>174</v>
      </c>
      <c r="AK161" s="24" t="s">
        <v>174</v>
      </c>
      <c r="AL161" s="24" t="s">
        <v>283</v>
      </c>
    </row>
    <row r="162" spans="1:38" ht="12.75" customHeight="1">
      <c r="A162" s="71"/>
      <c r="C162" s="288"/>
      <c r="D162" s="23"/>
      <c r="E162" s="287"/>
      <c r="F162" s="59"/>
      <c r="G162" s="23"/>
      <c r="H162" s="23"/>
      <c r="I162" s="23"/>
      <c r="J162" s="23"/>
      <c r="K162" s="23"/>
      <c r="L162" s="23"/>
      <c r="M162" s="23"/>
      <c r="N162" s="23"/>
      <c r="O162" s="23"/>
      <c r="P162" s="23"/>
      <c r="Q162" s="23"/>
      <c r="R162" s="23"/>
      <c r="S162" s="23"/>
      <c r="T162" s="23"/>
      <c r="U162" s="23"/>
      <c r="V162" s="23"/>
      <c r="W162" s="23"/>
      <c r="X162" s="23"/>
      <c r="Y162" s="23"/>
      <c r="Z162" s="23"/>
      <c r="AA162" s="24" t="s">
        <v>2297</v>
      </c>
      <c r="AB162" s="24" t="s">
        <v>2281</v>
      </c>
      <c r="AC162" s="13" t="str">
        <f>IF($E$207&lt;&gt;"",$E$207,"")</f>
        <v>X</v>
      </c>
      <c r="AD162" s="24" t="s">
        <v>1907</v>
      </c>
      <c r="AE162" s="24" t="s">
        <v>2267</v>
      </c>
      <c r="AF162" s="24" t="s">
        <v>2289</v>
      </c>
      <c r="AG162" s="24" t="s">
        <v>1799</v>
      </c>
      <c r="AH162" s="24" t="s">
        <v>334</v>
      </c>
      <c r="AI162" s="24" t="s">
        <v>174</v>
      </c>
      <c r="AJ162" s="24" t="s">
        <v>174</v>
      </c>
      <c r="AK162" s="24" t="s">
        <v>174</v>
      </c>
      <c r="AL162" s="24" t="s">
        <v>283</v>
      </c>
    </row>
    <row r="163" spans="1:38" ht="12.75" customHeight="1">
      <c r="A163" s="71"/>
      <c r="B163" s="446"/>
      <c r="C163" s="390"/>
      <c r="D163" s="140"/>
      <c r="E163" s="59"/>
      <c r="F163" s="59"/>
      <c r="G163" s="23"/>
      <c r="H163" s="23"/>
      <c r="I163" s="23"/>
      <c r="J163" s="23"/>
      <c r="K163" s="23"/>
      <c r="L163" s="23"/>
      <c r="M163" s="23"/>
      <c r="N163" s="23"/>
      <c r="O163" s="23"/>
      <c r="P163" s="23"/>
      <c r="Q163" s="23"/>
      <c r="R163" s="23"/>
      <c r="S163" s="23"/>
      <c r="T163" s="23"/>
      <c r="U163" s="23"/>
      <c r="V163" s="23"/>
      <c r="W163" s="23"/>
      <c r="X163" s="23"/>
      <c r="Y163" s="23"/>
      <c r="Z163" s="23"/>
      <c r="AA163" s="24" t="s">
        <v>2298</v>
      </c>
      <c r="AB163" s="24" t="s">
        <v>2283</v>
      </c>
      <c r="AC163" s="13" t="str">
        <f>IF($E$208&lt;&gt;"",$E$208,"")</f>
        <v>X</v>
      </c>
      <c r="AD163" s="24" t="s">
        <v>1907</v>
      </c>
      <c r="AE163" s="24" t="s">
        <v>2267</v>
      </c>
      <c r="AF163" s="24" t="s">
        <v>2289</v>
      </c>
      <c r="AG163" s="24" t="s">
        <v>1799</v>
      </c>
      <c r="AH163" s="24" t="s">
        <v>334</v>
      </c>
      <c r="AI163" s="24" t="s">
        <v>174</v>
      </c>
      <c r="AJ163" s="24" t="s">
        <v>174</v>
      </c>
      <c r="AK163" s="24" t="s">
        <v>174</v>
      </c>
      <c r="AL163" s="24" t="s">
        <v>283</v>
      </c>
    </row>
    <row r="164" spans="1:38" ht="12.75" customHeight="1">
      <c r="A164" s="71"/>
      <c r="B164" s="56" t="s">
        <v>2689</v>
      </c>
      <c r="C164" s="168" t="s">
        <v>2215</v>
      </c>
      <c r="D164" s="98"/>
      <c r="E164" s="98"/>
      <c r="F164" s="59"/>
      <c r="G164" s="23"/>
      <c r="H164" s="23"/>
      <c r="I164" s="23"/>
      <c r="J164" s="23"/>
      <c r="K164" s="23"/>
      <c r="L164" s="23"/>
      <c r="M164" s="23"/>
      <c r="N164" s="23"/>
      <c r="O164" s="23"/>
      <c r="P164" s="23"/>
      <c r="Q164" s="23"/>
      <c r="R164" s="23"/>
      <c r="S164" s="23"/>
      <c r="T164" s="23"/>
      <c r="U164" s="23"/>
      <c r="V164" s="23"/>
      <c r="W164" s="23"/>
      <c r="X164" s="23"/>
      <c r="Y164" s="23"/>
      <c r="Z164" s="23"/>
      <c r="AA164" s="24" t="s">
        <v>2300</v>
      </c>
      <c r="AB164" s="24" t="s">
        <v>2285</v>
      </c>
      <c r="AC164" s="13" t="str">
        <f>IF($E$209&lt;&gt;"",$E$209,"")</f>
        <v/>
      </c>
      <c r="AD164" s="24" t="s">
        <v>1907</v>
      </c>
      <c r="AE164" s="24" t="s">
        <v>2267</v>
      </c>
      <c r="AF164" s="24" t="s">
        <v>2289</v>
      </c>
      <c r="AG164" s="24" t="s">
        <v>1799</v>
      </c>
      <c r="AH164" s="24" t="s">
        <v>334</v>
      </c>
      <c r="AI164" s="24" t="s">
        <v>174</v>
      </c>
      <c r="AJ164" s="24" t="s">
        <v>174</v>
      </c>
      <c r="AK164" s="24" t="s">
        <v>174</v>
      </c>
      <c r="AL164" s="24" t="s">
        <v>175</v>
      </c>
    </row>
    <row r="165" spans="1:38" ht="12.75" customHeight="1">
      <c r="A165" s="71"/>
      <c r="C165" s="38" t="s">
        <v>2299</v>
      </c>
      <c r="D165" s="287"/>
      <c r="E165" s="23"/>
      <c r="F165" s="23"/>
      <c r="G165" s="23"/>
      <c r="H165" s="23"/>
      <c r="I165" s="23"/>
      <c r="J165" s="23"/>
      <c r="K165" s="23"/>
      <c r="L165" s="23"/>
      <c r="M165" s="23"/>
      <c r="N165" s="23"/>
      <c r="O165" s="23"/>
      <c r="P165" s="23"/>
      <c r="Q165" s="23"/>
      <c r="R165" s="23"/>
      <c r="S165" s="23"/>
      <c r="T165" s="23"/>
      <c r="U165" s="23"/>
      <c r="V165" s="23"/>
      <c r="W165" s="23"/>
      <c r="X165" s="23"/>
      <c r="Y165" s="23"/>
      <c r="Z165" s="23"/>
      <c r="AA165" s="24" t="s">
        <v>2301</v>
      </c>
      <c r="AB165" s="24" t="s">
        <v>2287</v>
      </c>
      <c r="AC165" s="13" t="str">
        <f>IF($E$210&lt;&gt;"",$E$210,"")</f>
        <v>X</v>
      </c>
      <c r="AD165" s="24" t="s">
        <v>1907</v>
      </c>
      <c r="AE165" s="24" t="s">
        <v>2267</v>
      </c>
      <c r="AF165" s="24" t="s">
        <v>2289</v>
      </c>
      <c r="AG165" s="24" t="s">
        <v>1799</v>
      </c>
      <c r="AH165" s="24" t="s">
        <v>334</v>
      </c>
      <c r="AI165" s="24" t="s">
        <v>174</v>
      </c>
      <c r="AJ165" s="24" t="s">
        <v>174</v>
      </c>
      <c r="AK165" s="24" t="s">
        <v>174</v>
      </c>
      <c r="AL165" s="24" t="s">
        <v>283</v>
      </c>
    </row>
    <row r="166" spans="1:38" ht="24" customHeight="1">
      <c r="A166" s="38"/>
      <c r="B166" s="160"/>
      <c r="C166" s="288">
        <v>46090</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4" t="s">
        <v>2302</v>
      </c>
      <c r="AB166" s="24" t="s">
        <v>2303</v>
      </c>
      <c r="AC166" s="13" t="str">
        <f>IF($B$213&lt;&gt;"",$B$213,"")</f>
        <v>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v>
      </c>
      <c r="AD166" s="24" t="s">
        <v>1907</v>
      </c>
      <c r="AE166" s="24" t="s">
        <v>2267</v>
      </c>
      <c r="AF166" s="24" t="s">
        <v>769</v>
      </c>
      <c r="AG166" s="24" t="s">
        <v>1799</v>
      </c>
      <c r="AH166" s="24" t="s">
        <v>334</v>
      </c>
      <c r="AI166" s="24" t="s">
        <v>174</v>
      </c>
      <c r="AJ166" s="24" t="s">
        <v>174</v>
      </c>
      <c r="AK166" s="24" t="s">
        <v>174</v>
      </c>
      <c r="AL166" s="24" t="s">
        <v>175</v>
      </c>
    </row>
    <row r="167" spans="1:38"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38" ht="12.75" customHeight="1">
      <c r="A168" s="38"/>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38" ht="12.75" customHeight="1">
      <c r="A169" s="38"/>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38" ht="12.75" customHeight="1">
      <c r="A170" s="71" t="s">
        <v>2304</v>
      </c>
      <c r="B170" s="379" t="s">
        <v>2305</v>
      </c>
      <c r="C170" s="390"/>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38" ht="12.75" customHeight="1">
      <c r="A171" s="71"/>
      <c r="B171" s="427" t="s">
        <v>2306</v>
      </c>
      <c r="C171" s="382"/>
      <c r="D171" s="85"/>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38" ht="12.75" customHeight="1">
      <c r="A172" s="71"/>
      <c r="B172" s="427" t="s">
        <v>2307</v>
      </c>
      <c r="C172" s="382"/>
      <c r="D172" s="105">
        <v>3</v>
      </c>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38"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38" ht="15.75">
      <c r="A174" s="38"/>
      <c r="B174" s="155" t="s">
        <v>2308</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38" ht="20.25" customHeight="1">
      <c r="A175" s="38"/>
      <c r="B175" s="23" t="s">
        <v>2309</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38" ht="12.75" customHeight="1">
      <c r="A176" s="71" t="s">
        <v>2310</v>
      </c>
      <c r="B176" s="406" t="s">
        <v>2230</v>
      </c>
      <c r="C176" s="390"/>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71"/>
      <c r="B177" s="379"/>
      <c r="C177" s="390"/>
      <c r="D177" s="390"/>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6" t="s">
        <v>2689</v>
      </c>
      <c r="B178" s="379" t="s">
        <v>2311</v>
      </c>
      <c r="C178" s="390"/>
      <c r="D178" s="390"/>
      <c r="E178" s="98"/>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6" t="s">
        <v>2689</v>
      </c>
      <c r="B179" s="379" t="s">
        <v>2312</v>
      </c>
      <c r="C179" s="390"/>
      <c r="D179" s="390"/>
      <c r="E179" s="98"/>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6" t="s">
        <v>2689</v>
      </c>
      <c r="B180" s="379" t="s">
        <v>2236</v>
      </c>
      <c r="C180" s="390"/>
      <c r="D180" s="390"/>
      <c r="E180" s="98"/>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6"/>
      <c r="B181" s="379" t="s">
        <v>2238</v>
      </c>
      <c r="C181" s="390"/>
      <c r="D181" s="390"/>
      <c r="E181" s="98"/>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6" t="s">
        <v>2689</v>
      </c>
      <c r="B182" s="379" t="s">
        <v>2240</v>
      </c>
      <c r="C182" s="390"/>
      <c r="D182" s="390"/>
      <c r="E182" s="98"/>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6"/>
      <c r="B183" s="379" t="s">
        <v>2242</v>
      </c>
      <c r="C183" s="390"/>
      <c r="D183" s="390"/>
      <c r="E183" s="98"/>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6"/>
      <c r="B184" s="380" t="s">
        <v>1647</v>
      </c>
      <c r="C184" s="390"/>
      <c r="D184" s="390"/>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71"/>
      <c r="B185" s="372"/>
      <c r="C185" s="392"/>
      <c r="D185" s="392"/>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71" t="s">
        <v>2313</v>
      </c>
      <c r="B187" s="406" t="s">
        <v>2314</v>
      </c>
      <c r="C187" s="390"/>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71"/>
      <c r="B188" s="379"/>
      <c r="C188" s="390"/>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6" t="s">
        <v>2689</v>
      </c>
      <c r="B189" s="379" t="s">
        <v>2315</v>
      </c>
      <c r="C189" s="390"/>
      <c r="D189" s="390"/>
      <c r="E189" s="98"/>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6" t="s">
        <v>2689</v>
      </c>
      <c r="B190" s="379" t="s">
        <v>2250</v>
      </c>
      <c r="C190" s="390"/>
      <c r="D190" s="390"/>
      <c r="E190" s="98"/>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6" t="s">
        <v>2689</v>
      </c>
      <c r="B191" s="379" t="s">
        <v>2254</v>
      </c>
      <c r="C191" s="390"/>
      <c r="D191" s="390"/>
      <c r="E191" s="98"/>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6" t="s">
        <v>2689</v>
      </c>
      <c r="B192" s="379" t="s">
        <v>2256</v>
      </c>
      <c r="C192" s="390"/>
      <c r="D192" s="390"/>
      <c r="E192" s="98"/>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6" t="s">
        <v>2689</v>
      </c>
      <c r="B193" s="379" t="s">
        <v>2258</v>
      </c>
      <c r="C193" s="390"/>
      <c r="D193" s="390"/>
      <c r="E193" s="98"/>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6" t="s">
        <v>2689</v>
      </c>
      <c r="B194" s="379" t="s">
        <v>2260</v>
      </c>
      <c r="C194" s="390"/>
      <c r="D194" s="390"/>
      <c r="E194" s="98"/>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6"/>
      <c r="B195" s="379" t="s">
        <v>2262</v>
      </c>
      <c r="C195" s="390"/>
      <c r="D195" s="390"/>
      <c r="E195" s="98"/>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6"/>
      <c r="B196" s="380" t="s">
        <v>1647</v>
      </c>
      <c r="C196" s="390"/>
      <c r="D196" s="390"/>
      <c r="E196" s="59"/>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71"/>
      <c r="B197" s="372"/>
      <c r="C197" s="392"/>
      <c r="D197" s="392"/>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71" t="s">
        <v>2316</v>
      </c>
      <c r="B199" s="379" t="s">
        <v>2317</v>
      </c>
      <c r="C199" s="390"/>
      <c r="D199" s="390"/>
      <c r="E199" s="390"/>
      <c r="F199" s="390"/>
      <c r="G199" s="23"/>
      <c r="H199" s="23"/>
      <c r="I199" s="23"/>
      <c r="J199" s="23"/>
      <c r="K199" s="23"/>
      <c r="L199" s="23"/>
      <c r="M199" s="23"/>
      <c r="N199" s="23"/>
      <c r="O199" s="23"/>
      <c r="P199" s="23"/>
      <c r="Q199" s="23"/>
      <c r="R199" s="23"/>
      <c r="S199" s="23"/>
      <c r="T199" s="23"/>
      <c r="U199" s="23"/>
      <c r="V199" s="23"/>
      <c r="W199" s="23"/>
      <c r="X199" s="23"/>
      <c r="Y199" s="23"/>
      <c r="Z199" s="23"/>
    </row>
    <row r="200" spans="1:26" ht="12.75">
      <c r="A200" s="71"/>
      <c r="B200" s="381"/>
      <c r="C200" s="382"/>
      <c r="D200" s="81" t="s">
        <v>2318</v>
      </c>
      <c r="E200" s="81" t="s">
        <v>2319</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71"/>
      <c r="B201" s="383" t="s">
        <v>2266</v>
      </c>
      <c r="C201" s="382"/>
      <c r="D201" s="56" t="s">
        <v>2689</v>
      </c>
      <c r="E201" s="56" t="s">
        <v>2689</v>
      </c>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71"/>
      <c r="B202" s="383" t="s">
        <v>2270</v>
      </c>
      <c r="C202" s="382"/>
      <c r="D202" s="56" t="s">
        <v>2689</v>
      </c>
      <c r="E202" s="56"/>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71"/>
      <c r="B203" s="383" t="s">
        <v>2272</v>
      </c>
      <c r="C203" s="382"/>
      <c r="D203" s="56" t="s">
        <v>2689</v>
      </c>
      <c r="E203" s="56"/>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71"/>
      <c r="B204" s="383" t="s">
        <v>2274</v>
      </c>
      <c r="C204" s="382"/>
      <c r="D204" s="56" t="s">
        <v>2689</v>
      </c>
      <c r="E204" s="56"/>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71"/>
      <c r="B205" s="383" t="s">
        <v>2278</v>
      </c>
      <c r="C205" s="382"/>
      <c r="D205" s="56"/>
      <c r="E205" s="56"/>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71"/>
      <c r="B206" s="383" t="s">
        <v>1744</v>
      </c>
      <c r="C206" s="382"/>
      <c r="D206" s="56"/>
      <c r="E206" s="81" t="s">
        <v>1746</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71"/>
      <c r="B207" s="383" t="s">
        <v>2281</v>
      </c>
      <c r="C207" s="382"/>
      <c r="D207" s="56" t="s">
        <v>2689</v>
      </c>
      <c r="E207" s="56" t="s">
        <v>2689</v>
      </c>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71"/>
      <c r="B208" s="383" t="s">
        <v>2283</v>
      </c>
      <c r="C208" s="382"/>
      <c r="D208" s="56" t="s">
        <v>2689</v>
      </c>
      <c r="E208" s="56" t="s">
        <v>2689</v>
      </c>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71"/>
      <c r="B209" s="383" t="s">
        <v>2285</v>
      </c>
      <c r="C209" s="382"/>
      <c r="D209" s="56"/>
      <c r="E209" s="56"/>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71"/>
      <c r="B210" s="383" t="s">
        <v>2287</v>
      </c>
      <c r="C210" s="382"/>
      <c r="D210" s="56" t="s">
        <v>2689</v>
      </c>
      <c r="E210" s="56" t="s">
        <v>2689</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71" t="s">
        <v>2320</v>
      </c>
      <c r="B212" s="470" t="s">
        <v>2321</v>
      </c>
      <c r="C212" s="470"/>
      <c r="D212" s="470"/>
      <c r="E212" s="470"/>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471" t="s">
        <v>2711</v>
      </c>
      <c r="C213" s="472"/>
      <c r="D213" s="472"/>
      <c r="E213" s="431"/>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473"/>
      <c r="C214" s="390"/>
      <c r="D214" s="390"/>
      <c r="E214" s="410"/>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473"/>
      <c r="C215" s="390"/>
      <c r="D215" s="390"/>
      <c r="E215" s="410"/>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463"/>
      <c r="C216" s="392"/>
      <c r="D216" s="392"/>
      <c r="E216" s="436"/>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 priority="42"/>
  </conditionalFormatting>
  <conditionalFormatting sqref="AA168:AA1048576">
    <cfRule type="duplicateValues" dxfId="0"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D853970E33C34693BB32783EDAFC27" ma:contentTypeVersion="13" ma:contentTypeDescription="Create a new document." ma:contentTypeScope="" ma:versionID="25ee5367517d2b82cb7c7f1a027b549b">
  <xsd:schema xmlns:xsd="http://www.w3.org/2001/XMLSchema" xmlns:xs="http://www.w3.org/2001/XMLSchema" xmlns:p="http://schemas.microsoft.com/office/2006/metadata/properties" xmlns:ns2="8a505020-6e94-47d2-b4bd-adada2c3bf8f" xmlns:ns3="926d182f-0902-4640-baa1-54c8dcf5ac1e" targetNamespace="http://schemas.microsoft.com/office/2006/metadata/properties" ma:root="true" ma:fieldsID="61a95ff7f05a19509bde9429cd7b11d2" ns2:_="" ns3:_="">
    <xsd:import namespace="8a505020-6e94-47d2-b4bd-adada2c3bf8f"/>
    <xsd:import namespace="926d182f-0902-4640-baa1-54c8dcf5ac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05020-6e94-47d2-b4bd-adada2c3bf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3ec5fc-e53c-44b8-a5cd-ce895a24db6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6d182f-0902-4640-baa1-54c8dcf5ac1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7bde863-b425-4653-a465-e9cd64c2cd8d}" ma:internalName="TaxCatchAll" ma:showField="CatchAllData" ma:web="926d182f-0902-4640-baa1-54c8dcf5ac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26d182f-0902-4640-baa1-54c8dcf5ac1e" xsi:nil="true"/>
    <lcf76f155ced4ddcb4097134ff3c332f xmlns="8a505020-6e94-47d2-b4bd-adada2c3bf8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020840-96D0-4B1E-8DB0-E18C852E9FD4}">
  <ds:schemaRefs>
    <ds:schemaRef ds:uri="http://schemas.microsoft.com/sharepoint/v3/contenttype/forms"/>
  </ds:schemaRefs>
</ds:datastoreItem>
</file>

<file path=customXml/itemProps2.xml><?xml version="1.0" encoding="utf-8"?>
<ds:datastoreItem xmlns:ds="http://schemas.openxmlformats.org/officeDocument/2006/customXml" ds:itemID="{800EA353-C049-47E9-B386-3422D5586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05020-6e94-47d2-b4bd-adada2c3bf8f"/>
    <ds:schemaRef ds:uri="926d182f-0902-4640-baa1-54c8dcf5a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01C06-4C4B-45E1-ABDD-F0B74340644A}">
  <ds:schemaRefs>
    <ds:schemaRef ds:uri="http://schemas.microsoft.com/office/2006/metadata/properties"/>
    <ds:schemaRef ds:uri="8a505020-6e94-47d2-b4bd-adada2c3bf8f"/>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purl.org/dc/elements/1.1/"/>
    <ds:schemaRef ds:uri="926d182f-0902-4640-baa1-54c8dcf5ac1e"/>
    <ds:schemaRef ds:uri="http://www.w3.org/XML/1998/namespace"/>
    <ds:schemaRef ds:uri="http://purl.org/dc/te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Welcome</vt:lpstr>
      <vt:lpstr>Information</vt:lpstr>
      <vt:lpstr>Enrollment</vt:lpstr>
      <vt:lpstr>Admissions</vt:lpstr>
      <vt:lpstr>Transfer</vt:lpstr>
      <vt:lpstr>Academic</vt:lpstr>
      <vt:lpstr>Student Life</vt:lpstr>
      <vt:lpstr>Expenses</vt:lpstr>
      <vt:lpstr>Financial Aid</vt:lpstr>
      <vt:lpstr>Faculty</vt:lpstr>
      <vt:lpstr>Degrees</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Krishnamurthy, Vyas</cp:lastModifiedBy>
  <dcterms:created xsi:type="dcterms:W3CDTF">2025-09-26T14:00:49Z</dcterms:created>
  <dcterms:modified xsi:type="dcterms:W3CDTF">2026-07-02T13:52:12Z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0x0101007ED853970E33C34693BB32783EDAFC27</vt:lpwstr>
  </property>
  <property fmtid="{D5CDD505-2E9C-101B-9397-08002B2CF9AE}" pid="3" name="MediaServiceImageTags">
    <vt:lpwstr/>
  </property>
</Properties>
</file>