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740" yWindow="-120" windowWidth="17115" windowHeight="9795" firstSheet="3" activeTab="12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12" r:id="rId7"/>
    <sheet name="8" sheetId="13" r:id="rId8"/>
    <sheet name="9" sheetId="4" r:id="rId9"/>
    <sheet name="Technical" sheetId="1" r:id="rId10"/>
    <sheet name="Non-Technical" sheetId="6" r:id="rId11"/>
    <sheet name="Summary" sheetId="7" r:id="rId12"/>
    <sheet name="Evaluation" sheetId="14" r:id="rId13"/>
  </sheets>
  <externalReferences>
    <externalReference r:id="rId14"/>
  </externalReferences>
  <calcPr calcId="145621"/>
</workbook>
</file>

<file path=xl/calcChain.xml><?xml version="1.0" encoding="utf-8"?>
<calcChain xmlns="http://schemas.openxmlformats.org/spreadsheetml/2006/main">
  <c r="K15" i="14" l="1"/>
  <c r="L15" i="14" s="1"/>
  <c r="H15" i="14"/>
  <c r="E15" i="14"/>
  <c r="B15" i="14"/>
  <c r="K14" i="14"/>
  <c r="H14" i="14"/>
  <c r="E14" i="14"/>
  <c r="B14" i="14"/>
  <c r="K13" i="14"/>
  <c r="L13" i="14" s="1"/>
  <c r="H13" i="14"/>
  <c r="E13" i="14"/>
  <c r="B13" i="14"/>
  <c r="K12" i="14"/>
  <c r="H12" i="14"/>
  <c r="E12" i="14"/>
  <c r="B12" i="14"/>
  <c r="K11" i="14"/>
  <c r="L11" i="14" s="1"/>
  <c r="H11" i="14"/>
  <c r="E11" i="14"/>
  <c r="B11" i="14"/>
  <c r="K10" i="14"/>
  <c r="H10" i="14"/>
  <c r="E10" i="14"/>
  <c r="B10" i="14"/>
  <c r="K9" i="14"/>
  <c r="H9" i="14"/>
  <c r="E9" i="14"/>
  <c r="B9" i="14"/>
  <c r="K8" i="14"/>
  <c r="L8" i="14" s="1"/>
  <c r="H8" i="14"/>
  <c r="E8" i="14"/>
  <c r="B8" i="14"/>
  <c r="E1" i="14"/>
  <c r="L10" i="14" l="1"/>
  <c r="L9" i="14"/>
  <c r="L14" i="14"/>
  <c r="L12" i="14"/>
  <c r="K4" i="7" l="1"/>
  <c r="B4" i="6"/>
  <c r="A6" i="7" l="1"/>
  <c r="B6" i="6" l="1"/>
  <c r="B7" i="6"/>
  <c r="B8" i="6"/>
  <c r="B9" i="6"/>
  <c r="B10" i="6"/>
  <c r="B11" i="6"/>
  <c r="B12" i="6"/>
  <c r="B5" i="6"/>
  <c r="K7" i="7" l="1"/>
  <c r="K8" i="7"/>
  <c r="K11" i="7"/>
  <c r="K12" i="7"/>
  <c r="J6" i="7"/>
  <c r="J7" i="7"/>
  <c r="J8" i="7"/>
  <c r="J9" i="7"/>
  <c r="J10" i="7"/>
  <c r="J11" i="7"/>
  <c r="J12" i="7"/>
  <c r="J5" i="7"/>
  <c r="B6" i="7"/>
  <c r="C6" i="7"/>
  <c r="D6" i="7"/>
  <c r="E6" i="7"/>
  <c r="F6" i="7"/>
  <c r="G6" i="7"/>
  <c r="H6" i="7"/>
  <c r="I6" i="7"/>
  <c r="B7" i="7"/>
  <c r="C7" i="7"/>
  <c r="D7" i="7"/>
  <c r="E7" i="7"/>
  <c r="F7" i="7"/>
  <c r="G7" i="7"/>
  <c r="H7" i="7"/>
  <c r="I7" i="7"/>
  <c r="B8" i="7"/>
  <c r="C8" i="7"/>
  <c r="D8" i="7"/>
  <c r="E8" i="7"/>
  <c r="F8" i="7"/>
  <c r="G8" i="7"/>
  <c r="H8" i="7"/>
  <c r="I8" i="7"/>
  <c r="B9" i="7"/>
  <c r="C9" i="7"/>
  <c r="D9" i="7"/>
  <c r="E9" i="7"/>
  <c r="F9" i="7"/>
  <c r="G9" i="7"/>
  <c r="H9" i="7"/>
  <c r="I9" i="7"/>
  <c r="B10" i="7"/>
  <c r="C10" i="7"/>
  <c r="D10" i="7"/>
  <c r="E10" i="7"/>
  <c r="F10" i="7"/>
  <c r="G10" i="7"/>
  <c r="H10" i="7"/>
  <c r="I10" i="7"/>
  <c r="B11" i="7"/>
  <c r="C11" i="7"/>
  <c r="D11" i="7"/>
  <c r="E11" i="7"/>
  <c r="F11" i="7"/>
  <c r="G11" i="7"/>
  <c r="H11" i="7"/>
  <c r="I11" i="7"/>
  <c r="B12" i="7"/>
  <c r="C12" i="7"/>
  <c r="D12" i="7"/>
  <c r="E12" i="7"/>
  <c r="F12" i="7"/>
  <c r="G12" i="7"/>
  <c r="H12" i="7"/>
  <c r="I12" i="7"/>
  <c r="C5" i="7"/>
  <c r="D5" i="7"/>
  <c r="E5" i="7"/>
  <c r="F5" i="7"/>
  <c r="G5" i="7"/>
  <c r="H5" i="7"/>
  <c r="I5" i="7"/>
  <c r="I4" i="7"/>
  <c r="H4" i="7"/>
  <c r="G4" i="7"/>
  <c r="F4" i="7"/>
  <c r="E4" i="7"/>
  <c r="D4" i="7"/>
  <c r="C4" i="7"/>
  <c r="B4" i="7"/>
  <c r="A7" i="7"/>
  <c r="A8" i="7"/>
  <c r="A9" i="7"/>
  <c r="A10" i="7"/>
  <c r="A11" i="7"/>
  <c r="A12" i="7"/>
  <c r="A5" i="7"/>
  <c r="C6" i="6"/>
  <c r="K6" i="7" s="1"/>
  <c r="C7" i="6"/>
  <c r="C8" i="6"/>
  <c r="C9" i="6"/>
  <c r="K9" i="7" s="1"/>
  <c r="C10" i="6"/>
  <c r="K10" i="7" s="1"/>
  <c r="C11" i="6"/>
  <c r="C12" i="6"/>
  <c r="C5" i="6"/>
  <c r="K5" i="7" s="1"/>
  <c r="L5" i="7" s="1"/>
  <c r="I6" i="1"/>
  <c r="I7" i="1"/>
  <c r="I8" i="1"/>
  <c r="I9" i="1"/>
  <c r="I10" i="1"/>
  <c r="I11" i="1"/>
  <c r="I12" i="1"/>
  <c r="I5" i="1"/>
  <c r="I4" i="1"/>
  <c r="H6" i="1"/>
  <c r="H7" i="1"/>
  <c r="H8" i="1"/>
  <c r="H9" i="1"/>
  <c r="H10" i="1"/>
  <c r="H11" i="1"/>
  <c r="H12" i="1"/>
  <c r="H5" i="1"/>
  <c r="H4" i="1"/>
  <c r="G6" i="1"/>
  <c r="G7" i="1"/>
  <c r="G8" i="1"/>
  <c r="G9" i="1"/>
  <c r="G10" i="1"/>
  <c r="G11" i="1"/>
  <c r="G12" i="1"/>
  <c r="G5" i="1"/>
  <c r="G4" i="1"/>
  <c r="F6" i="1"/>
  <c r="F7" i="1"/>
  <c r="F8" i="1"/>
  <c r="F9" i="1"/>
  <c r="F10" i="1"/>
  <c r="F11" i="1"/>
  <c r="F12" i="1"/>
  <c r="F5" i="1"/>
  <c r="F4" i="1"/>
  <c r="E6" i="1"/>
  <c r="E7" i="1"/>
  <c r="E8" i="1"/>
  <c r="E9" i="1"/>
  <c r="E10" i="1"/>
  <c r="E11" i="1"/>
  <c r="E12" i="1"/>
  <c r="E5" i="1"/>
  <c r="E4" i="1"/>
  <c r="D6" i="1"/>
  <c r="D7" i="1"/>
  <c r="D8" i="1"/>
  <c r="D9" i="1"/>
  <c r="D10" i="1"/>
  <c r="D11" i="1"/>
  <c r="D12" i="1"/>
  <c r="D5" i="1"/>
  <c r="D4" i="1"/>
  <c r="C6" i="1"/>
  <c r="C7" i="1"/>
  <c r="C8" i="1"/>
  <c r="C9" i="1"/>
  <c r="C10" i="1"/>
  <c r="C11" i="1"/>
  <c r="C12" i="1"/>
  <c r="C5" i="1"/>
  <c r="C4" i="1"/>
  <c r="B4" i="1"/>
  <c r="B6" i="1"/>
  <c r="J6" i="1" s="1"/>
  <c r="B7" i="1"/>
  <c r="J7" i="1" s="1"/>
  <c r="B8" i="1"/>
  <c r="J8" i="1" s="1"/>
  <c r="K8" i="1" s="1"/>
  <c r="B9" i="1"/>
  <c r="J9" i="1" s="1"/>
  <c r="B10" i="1"/>
  <c r="J10" i="1" s="1"/>
  <c r="B11" i="1"/>
  <c r="J11" i="1" s="1"/>
  <c r="B12" i="1"/>
  <c r="J12" i="1" s="1"/>
  <c r="B5" i="1"/>
  <c r="J5" i="1" s="1"/>
  <c r="L8" i="7" l="1"/>
  <c r="L12" i="7"/>
  <c r="D9" i="6"/>
  <c r="D12" i="6"/>
  <c r="D11" i="6"/>
  <c r="D7" i="6"/>
  <c r="D8" i="6"/>
  <c r="D5" i="6"/>
  <c r="D10" i="6"/>
  <c r="D6" i="6"/>
  <c r="L11" i="7"/>
  <c r="L7" i="7"/>
  <c r="L10" i="7"/>
  <c r="L6" i="7"/>
  <c r="L9" i="7"/>
  <c r="K12" i="1"/>
  <c r="K11" i="1"/>
  <c r="K7" i="1"/>
  <c r="K10" i="1"/>
  <c r="K6" i="1"/>
  <c r="K5" i="1"/>
  <c r="K9" i="1"/>
  <c r="A2" i="7"/>
  <c r="A2" i="6"/>
  <c r="B5" i="7" l="1"/>
  <c r="M5" i="7" l="1"/>
  <c r="M11" i="7"/>
  <c r="M7" i="7"/>
  <c r="M12" i="7"/>
  <c r="M10" i="7"/>
  <c r="M8" i="7"/>
  <c r="M6" i="7"/>
  <c r="M9" i="7"/>
</calcChain>
</file>

<file path=xl/sharedStrings.xml><?xml version="1.0" encoding="utf-8"?>
<sst xmlns="http://schemas.openxmlformats.org/spreadsheetml/2006/main" count="194" uniqueCount="51">
  <si>
    <t xml:space="preserve">RESPONDENT SUMMARY </t>
  </si>
  <si>
    <t>Company/Vendor Name</t>
  </si>
  <si>
    <t>Average Technical Score</t>
  </si>
  <si>
    <t>Total Score</t>
  </si>
  <si>
    <t>Ranking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</si>
  <si>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</si>
  <si>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</si>
  <si>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</si>
  <si>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</si>
  <si>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</si>
  <si>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</si>
  <si>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</si>
  <si>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</si>
  <si>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RFO 730-16034 Deploy Information Technology Service Management (ITSM) Solution</t>
  </si>
  <si>
    <t>Accenture, LLP</t>
  </si>
  <si>
    <t>Alembra Group Inc.</t>
  </si>
  <si>
    <t>Avante Solutions, Inc.</t>
  </si>
  <si>
    <t xml:space="preserve"> Fan’s Global SocialNGN, LLC</t>
  </si>
  <si>
    <t>Heat Software USA, Inc.</t>
  </si>
  <si>
    <t>Precision Task Group, Inc.</t>
  </si>
  <si>
    <t xml:space="preserve"> Sun View Software</t>
  </si>
  <si>
    <t xml:space="preserve"> Vyom Labs Inc.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</si>
  <si>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</si>
  <si>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</si>
  <si>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</si>
  <si>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</si>
  <si>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</si>
  <si>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</si>
  <si>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</si>
  <si>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Evaluator 8</t>
  </si>
  <si>
    <t>Evaluator 9</t>
  </si>
  <si>
    <t>RESPONDENT EVALUATION MATRIX</t>
  </si>
  <si>
    <t>Evaluator Name:</t>
  </si>
  <si>
    <t xml:space="preserve">Criteria 1 </t>
  </si>
  <si>
    <t>Function Criteria</t>
  </si>
  <si>
    <t>Operational Criteria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</si>
  <si>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</si>
  <si>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</si>
  <si>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</si>
  <si>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</si>
  <si>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</si>
  <si>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</si>
  <si>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</si>
  <si>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</si>
  <si>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</si>
  <si>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</si>
  <si>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</si>
  <si>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</si>
  <si>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</si>
  <si>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</si>
  <si>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r>
      <rPr>
        <b/>
        <sz val="10"/>
        <color rgb="FFFF0000"/>
        <rFont val="Calibri"/>
        <family val="2"/>
        <scheme val="minor"/>
      </rPr>
      <t>Licensing Model/Software Support/Training
Proposed operational and transition plan with schedule. Total Detailed Cost Structure. **Just to evaluate by Evaluator 9**.</t>
    </r>
    <r>
      <rPr>
        <b/>
        <sz val="10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</si>
</sst>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9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4" fillId="4" borderId="7" applyNumberFormat="0" applyFont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8" applyNumberFormat="0" applyAlignment="0" applyProtection="0"/>
    <xf numFmtId="0" fontId="20" fillId="24" borderId="9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8" applyNumberFormat="0" applyAlignment="0" applyProtection="0"/>
    <xf numFmtId="0" fontId="27" fillId="0" borderId="13" applyNumberFormat="0" applyFill="0" applyAlignment="0" applyProtection="0"/>
    <xf numFmtId="0" fontId="28" fillId="25" borderId="0" applyNumberFormat="0" applyBorder="0" applyAlignment="0" applyProtection="0"/>
    <xf numFmtId="0" fontId="15" fillId="4" borderId="7" applyNumberFormat="0" applyFont="0" applyAlignment="0" applyProtection="0"/>
    <xf numFmtId="0" fontId="29" fillId="23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8" applyNumberFormat="0" applyAlignment="0" applyProtection="0"/>
    <xf numFmtId="0" fontId="20" fillId="24" borderId="9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8" applyNumberFormat="0" applyAlignment="0" applyProtection="0"/>
    <xf numFmtId="0" fontId="27" fillId="0" borderId="13" applyNumberFormat="0" applyFill="0" applyAlignment="0" applyProtection="0"/>
    <xf numFmtId="0" fontId="28" fillId="25" borderId="0" applyNumberFormat="0" applyBorder="0" applyAlignment="0" applyProtection="0"/>
    <xf numFmtId="0" fontId="29" fillId="23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14" fillId="4" borderId="7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51">
    <xf numFmtId="0" fontId="0" fillId="0" borderId="0" xfId="0"/>
    <xf numFmtId="0" fontId="13" fillId="0" borderId="0" xfId="0" applyFont="1"/>
    <xf numFmtId="0" fontId="13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4" fontId="13" fillId="0" borderId="5" xfId="0" applyNumberFormat="1" applyFont="1" applyBorder="1"/>
    <xf numFmtId="0" fontId="13" fillId="3" borderId="6" xfId="0" applyFont="1" applyFill="1" applyBorder="1" applyAlignment="1">
      <alignment horizontal="center"/>
    </xf>
    <xf numFmtId="0" fontId="0" fillId="0" borderId="0" xfId="0"/>
    <xf numFmtId="4" fontId="35" fillId="0" borderId="5" xfId="0" applyNumberFormat="1" applyFont="1" applyBorder="1" applyAlignment="1">
      <alignment horizontal="center"/>
    </xf>
    <xf numFmtId="0" fontId="12" fillId="2" borderId="0" xfId="0" applyFont="1" applyFill="1" applyBorder="1" applyAlignment="1">
      <alignment vertical="center"/>
    </xf>
    <xf numFmtId="0" fontId="34" fillId="0" borderId="19" xfId="97" applyFont="1" applyBorder="1" applyAlignment="1">
      <alignment horizontal="center" textRotation="90"/>
    </xf>
    <xf numFmtId="4" fontId="13" fillId="26" borderId="5" xfId="0" applyNumberFormat="1" applyFont="1" applyFill="1" applyBorder="1"/>
    <xf numFmtId="4" fontId="35" fillId="26" borderId="5" xfId="0" applyNumberFormat="1" applyFont="1" applyFill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 wrapText="1"/>
    </xf>
    <xf numFmtId="0" fontId="13" fillId="26" borderId="4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26" borderId="6" xfId="0" applyFont="1" applyFill="1" applyBorder="1" applyAlignment="1">
      <alignment horizontal="center"/>
    </xf>
    <xf numFmtId="0" fontId="39" fillId="3" borderId="16" xfId="97" applyFont="1" applyFill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33" fillId="0" borderId="16" xfId="97" applyFont="1" applyBorder="1" applyAlignment="1">
      <alignment horizontal="center"/>
    </xf>
    <xf numFmtId="0" fontId="14" fillId="3" borderId="0" xfId="0" applyFont="1" applyFill="1"/>
    <xf numFmtId="0" fontId="12" fillId="2" borderId="0" xfId="0" applyFont="1" applyFill="1" applyBorder="1" applyAlignment="1">
      <alignment horizontal="center" vertic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12" fillId="3" borderId="19" xfId="0" applyFont="1" applyFill="1" applyBorder="1" applyAlignment="1">
      <alignment horizontal="center" vertic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7" fillId="3" borderId="16" xfId="97" applyFont="1" applyFill="1" applyBorder="1" applyAlignment="1">
      <alignment horizontal="center"/>
    </xf>
    <xf numFmtId="0" fontId="38" fillId="0" borderId="0" xfId="0" applyFont="1"/>
    <xf numFmtId="0" fontId="38" fillId="3" borderId="0" xfId="0" applyFont="1" applyFill="1"/>
    <xf numFmtId="0" fontId="36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7" fillId="3" borderId="16" xfId="97" applyFont="1" applyFill="1" applyBorder="1" applyAlignment="1">
      <alignment horizontal="center"/>
    </xf>
    <xf numFmtId="0" fontId="38" fillId="0" borderId="0" xfId="0" applyFont="1"/>
    <xf numFmtId="0" fontId="38" fillId="3" borderId="0" xfId="0" applyFont="1" applyFill="1"/>
    <xf numFmtId="0" fontId="36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7" fillId="3" borderId="16" xfId="97" applyFont="1" applyFill="1" applyBorder="1" applyAlignment="1">
      <alignment horizontal="center"/>
    </xf>
    <xf numFmtId="0" fontId="38" fillId="0" borderId="0" xfId="0" applyFont="1"/>
    <xf numFmtId="0" fontId="38" fillId="3" borderId="0" xfId="0" applyFont="1" applyFill="1"/>
    <xf numFmtId="0" fontId="36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7" fillId="3" borderId="16" xfId="97" applyFont="1" applyFill="1" applyBorder="1" applyAlignment="1">
      <alignment horizontal="center"/>
    </xf>
    <xf numFmtId="0" fontId="38" fillId="0" borderId="0" xfId="0" applyFont="1"/>
    <xf numFmtId="0" fontId="38" fillId="3" borderId="0" xfId="0" applyFont="1" applyFill="1"/>
    <xf numFmtId="0" fontId="36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7" fillId="3" borderId="16" xfId="97" applyFont="1" applyFill="1" applyBorder="1" applyAlignment="1">
      <alignment horizontal="center"/>
    </xf>
    <xf numFmtId="0" fontId="38" fillId="0" borderId="0" xfId="0" applyFont="1"/>
    <xf numFmtId="0" fontId="38" fillId="3" borderId="0" xfId="0" applyFont="1" applyFill="1"/>
    <xf numFmtId="0" fontId="36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7" fillId="3" borderId="16" xfId="97" applyFont="1" applyFill="1" applyBorder="1" applyAlignment="1">
      <alignment horizontal="center"/>
    </xf>
    <xf numFmtId="0" fontId="38" fillId="0" borderId="0" xfId="0" applyFont="1"/>
    <xf numFmtId="0" fontId="38" fillId="3" borderId="0" xfId="0" applyFont="1" applyFill="1"/>
    <xf numFmtId="0" fontId="36" fillId="0" borderId="16" xfId="97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7" fillId="0" borderId="16" xfId="97" applyFont="1" applyBorder="1" applyAlignment="1">
      <alignment horizontal="center"/>
    </xf>
    <xf numFmtId="0" fontId="40" fillId="0" borderId="1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7" fillId="3" borderId="16" xfId="97" applyFont="1" applyFill="1" applyBorder="1" applyAlignment="1">
      <alignment horizontal="center"/>
    </xf>
    <xf numFmtId="0" fontId="38" fillId="0" borderId="0" xfId="0" applyFont="1"/>
    <xf numFmtId="0" fontId="38" fillId="3" borderId="0" xfId="0" applyFont="1" applyFill="1"/>
    <xf numFmtId="0" fontId="36" fillId="0" borderId="16" xfId="97" applyFont="1" applyBorder="1" applyAlignment="1">
      <alignment horizontal="center"/>
    </xf>
    <xf numFmtId="0" fontId="0" fillId="0" borderId="0" xfId="0"/>
    <xf numFmtId="0" fontId="13" fillId="0" borderId="0" xfId="0" applyFont="1"/>
    <xf numFmtId="0" fontId="0" fillId="0" borderId="0" xfId="0" applyBorder="1"/>
    <xf numFmtId="0" fontId="12" fillId="0" borderId="0" xfId="0" applyFont="1" applyBorder="1" applyAlignment="1"/>
    <xf numFmtId="0" fontId="14" fillId="0" borderId="0" xfId="0" applyFont="1"/>
    <xf numFmtId="0" fontId="37" fillId="3" borderId="16" xfId="97" applyFont="1" applyFill="1" applyBorder="1" applyAlignment="1">
      <alignment horizontal="center"/>
    </xf>
    <xf numFmtId="0" fontId="38" fillId="0" borderId="0" xfId="0" applyFont="1"/>
    <xf numFmtId="0" fontId="38" fillId="3" borderId="0" xfId="0" applyFont="1" applyFill="1"/>
    <xf numFmtId="0" fontId="36" fillId="0" borderId="16" xfId="97" applyFont="1" applyBorder="1" applyAlignment="1">
      <alignment horizontal="center"/>
    </xf>
    <xf numFmtId="4" fontId="13" fillId="0" borderId="5" xfId="0" applyNumberFormat="1" applyFont="1" applyFill="1" applyBorder="1"/>
    <xf numFmtId="4" fontId="35" fillId="0" borderId="5" xfId="0" applyNumberFormat="1" applyFont="1" applyFill="1" applyBorder="1" applyAlignment="1">
      <alignment horizontal="center"/>
    </xf>
    <xf numFmtId="0" fontId="13" fillId="0" borderId="0" xfId="0" applyFont="1" applyFill="1"/>
    <xf numFmtId="0" fontId="34" fillId="0" borderId="2" xfId="0" applyFont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textRotation="90" wrapText="1"/>
    </xf>
    <xf numFmtId="0" fontId="33" fillId="0" borderId="0" xfId="0" applyFont="1" applyAlignment="1">
      <alignment horizontal="center"/>
    </xf>
    <xf numFmtId="0" fontId="39" fillId="0" borderId="16" xfId="97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7" fillId="0" borderId="16" xfId="97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/>
    <xf numFmtId="0" fontId="41" fillId="0" borderId="0" xfId="0" applyFont="1"/>
    <xf numFmtId="0" fontId="41" fillId="26" borderId="0" xfId="0" applyFont="1" applyFill="1" applyBorder="1" applyAlignment="1">
      <alignment horizontal="center"/>
    </xf>
    <xf numFmtId="0" fontId="42" fillId="0" borderId="20" xfId="0" applyFont="1" applyBorder="1" applyAlignment="1">
      <alignment horizontal="center"/>
    </xf>
    <xf numFmtId="0" fontId="43" fillId="0" borderId="0" xfId="98" applyFont="1"/>
    <xf numFmtId="0" fontId="36" fillId="0" borderId="21" xfId="98" applyFont="1" applyFill="1" applyBorder="1" applyAlignment="1">
      <alignment horizontal="left" vertical="center" wrapText="1"/>
    </xf>
    <xf numFmtId="0" fontId="36" fillId="0" borderId="22" xfId="98" applyFont="1" applyFill="1" applyBorder="1" applyAlignment="1">
      <alignment horizontal="left" vertical="center" wrapText="1"/>
    </xf>
    <xf numFmtId="0" fontId="36" fillId="0" borderId="23" xfId="98" applyFont="1" applyFill="1" applyBorder="1" applyAlignment="1">
      <alignment horizontal="left" vertical="center" wrapText="1"/>
    </xf>
    <xf numFmtId="0" fontId="37" fillId="3" borderId="24" xfId="98" applyFont="1" applyFill="1" applyBorder="1" applyAlignment="1">
      <alignment horizontal="center" vertical="center"/>
    </xf>
    <xf numFmtId="0" fontId="37" fillId="0" borderId="0" xfId="98" applyFont="1" applyAlignment="1">
      <alignment horizontal="center"/>
    </xf>
    <xf numFmtId="0" fontId="36" fillId="27" borderId="25" xfId="98" applyFont="1" applyFill="1" applyBorder="1" applyAlignment="1">
      <alignment horizontal="center"/>
    </xf>
    <xf numFmtId="0" fontId="36" fillId="0" borderId="18" xfId="98" applyFont="1" applyFill="1" applyBorder="1" applyAlignment="1">
      <alignment horizontal="center"/>
    </xf>
    <xf numFmtId="0" fontId="36" fillId="28" borderId="26" xfId="98" applyFont="1" applyFill="1" applyBorder="1" applyAlignment="1">
      <alignment horizontal="center"/>
    </xf>
    <xf numFmtId="0" fontId="37" fillId="27" borderId="25" xfId="98" applyFont="1" applyFill="1" applyBorder="1" applyAlignment="1">
      <alignment horizontal="center"/>
    </xf>
    <xf numFmtId="0" fontId="37" fillId="0" borderId="18" xfId="98" applyFont="1" applyFill="1" applyBorder="1" applyAlignment="1">
      <alignment horizontal="center"/>
    </xf>
    <xf numFmtId="0" fontId="37" fillId="28" borderId="26" xfId="98" applyFont="1" applyFill="1" applyBorder="1" applyAlignment="1">
      <alignment horizontal="center"/>
    </xf>
    <xf numFmtId="0" fontId="43" fillId="0" borderId="27" xfId="98" applyFont="1" applyBorder="1" applyAlignment="1">
      <alignment horizontal="center"/>
    </xf>
    <xf numFmtId="0" fontId="14" fillId="0" borderId="28" xfId="88" applyFont="1" applyFill="1" applyBorder="1" applyAlignment="1">
      <alignment horizontal="center"/>
    </xf>
    <xf numFmtId="0" fontId="38" fillId="27" borderId="29" xfId="98" applyFont="1" applyFill="1" applyBorder="1" applyAlignment="1">
      <alignment horizontal="center"/>
    </xf>
    <xf numFmtId="0" fontId="38" fillId="0" borderId="17" xfId="98" applyFont="1" applyFill="1" applyBorder="1" applyAlignment="1">
      <alignment horizontal="center"/>
    </xf>
    <xf numFmtId="0" fontId="38" fillId="28" borderId="6" xfId="98" applyFont="1" applyFill="1" applyBorder="1" applyAlignment="1">
      <alignment horizontal="center"/>
    </xf>
    <xf numFmtId="0" fontId="43" fillId="27" borderId="29" xfId="98" applyFont="1" applyFill="1" applyBorder="1" applyAlignment="1">
      <alignment horizontal="center"/>
    </xf>
    <xf numFmtId="0" fontId="43" fillId="0" borderId="17" xfId="98" applyFont="1" applyFill="1" applyBorder="1" applyAlignment="1">
      <alignment horizontal="center"/>
    </xf>
    <xf numFmtId="0" fontId="43" fillId="28" borderId="6" xfId="98" applyFont="1" applyFill="1" applyBorder="1" applyAlignment="1">
      <alignment horizontal="center"/>
    </xf>
    <xf numFmtId="0" fontId="43" fillId="3" borderId="27" xfId="98" applyFont="1" applyFill="1" applyBorder="1" applyAlignment="1">
      <alignment horizontal="center"/>
    </xf>
    <xf numFmtId="0" fontId="33" fillId="0" borderId="0" xfId="0" applyFont="1" applyAlignment="1">
      <alignment horizontal="center" vertical="top" wrapText="1"/>
    </xf>
    <xf numFmtId="0" fontId="33" fillId="0" borderId="30" xfId="0" applyFont="1" applyBorder="1" applyAlignment="1">
      <alignment horizontal="center" vertical="top" wrapText="1"/>
    </xf>
    <xf numFmtId="0" fontId="14" fillId="0" borderId="0" xfId="0" applyFont="1" applyFill="1"/>
    <xf numFmtId="0" fontId="0" fillId="0" borderId="0" xfId="0" applyFill="1"/>
    <xf numFmtId="0" fontId="33" fillId="2" borderId="31" xfId="0" applyFont="1" applyFill="1" applyBorder="1" applyAlignment="1">
      <alignment horizontal="center"/>
    </xf>
    <xf numFmtId="0" fontId="33" fillId="2" borderId="32" xfId="0" applyFont="1" applyFill="1" applyBorder="1" applyAlignment="1">
      <alignment horizontal="center"/>
    </xf>
    <xf numFmtId="0" fontId="33" fillId="2" borderId="33" xfId="0" applyFont="1" applyFill="1" applyBorder="1" applyAlignment="1">
      <alignment horizontal="center"/>
    </xf>
    <xf numFmtId="0" fontId="45" fillId="0" borderId="0" xfId="0" applyFont="1" applyFill="1" applyAlignment="1"/>
    <xf numFmtId="0" fontId="46" fillId="0" borderId="0" xfId="0" applyFont="1" applyFill="1" applyAlignment="1"/>
    <xf numFmtId="0" fontId="14" fillId="0" borderId="3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36" xfId="0" applyFont="1" applyBorder="1" applyAlignment="1">
      <alignment horizontal="left" vertical="center" wrapText="1"/>
    </xf>
    <xf numFmtId="164" fontId="47" fillId="0" borderId="0" xfId="0" applyNumberFormat="1" applyFont="1" applyFill="1" applyBorder="1" applyAlignment="1">
      <alignment horizontal="center" vertical="center"/>
    </xf>
    <xf numFmtId="0" fontId="14" fillId="0" borderId="34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1" fontId="46" fillId="0" borderId="0" xfId="0" applyNumberFormat="1" applyFont="1" applyFill="1" applyAlignment="1">
      <alignment horizontal="center" vertical="center"/>
    </xf>
    <xf numFmtId="0" fontId="14" fillId="0" borderId="37" xfId="0" applyFont="1" applyBorder="1" applyAlignment="1">
      <alignment horizontal="left"/>
    </xf>
    <xf numFmtId="0" fontId="14" fillId="0" borderId="38" xfId="0" applyFont="1" applyBorder="1" applyAlignment="1">
      <alignment horizontal="left"/>
    </xf>
    <xf numFmtId="0" fontId="14" fillId="0" borderId="39" xfId="0" applyFont="1" applyBorder="1" applyAlignment="1">
      <alignment horizontal="left"/>
    </xf>
  </cellXfs>
  <cellStyles count="99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8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6%20Solicitations/RFO730-16034%20Deploy%20ITSM%20Solution/Evaluation%20Matrix/Anita%20Bhak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RFO 730-16034 Deploy Information Technology Service Management (ITSM) Solution</v>
          </cell>
        </row>
      </sheetData>
      <sheetData sheetId="1">
        <row r="4">
          <cell r="A4" t="str">
            <v>Accenture, LLP</v>
          </cell>
        </row>
        <row r="5">
          <cell r="A5" t="str">
            <v>Alembra Group Inc.</v>
          </cell>
        </row>
        <row r="6">
          <cell r="A6" t="str">
            <v>Avante Solutions, Inc.</v>
          </cell>
        </row>
        <row r="7">
          <cell r="A7" t="str">
            <v xml:space="preserve"> Fan’s Global SocialNGN, LLC</v>
          </cell>
        </row>
        <row r="8">
          <cell r="A8" t="str">
            <v>Heat Software USA, Inc.</v>
          </cell>
        </row>
        <row r="9">
          <cell r="A9" t="str">
            <v>Precision Task Group, Inc.</v>
          </cell>
        </row>
        <row r="10">
          <cell r="A10" t="str">
            <v xml:space="preserve"> Sun View Software</v>
          </cell>
        </row>
        <row r="11">
          <cell r="A11" t="str">
            <v xml:space="preserve"> Vyom Labs Inc.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F1" sqref="F1"/>
    </sheetView>
  </sheetViews>
  <sheetFormatPr defaultRowHeight="12.75" x14ac:dyDescent="0.2"/>
  <sheetData>
    <row r="1" spans="1:11" ht="15.75" customHeight="1" x14ac:dyDescent="0.25">
      <c r="A1" s="30" t="s">
        <v>0</v>
      </c>
      <c r="B1" s="30"/>
      <c r="C1" s="30"/>
      <c r="D1" s="30"/>
      <c r="E1" s="27"/>
      <c r="F1" s="27" t="s">
        <v>22</v>
      </c>
      <c r="G1" s="27"/>
      <c r="H1" s="27"/>
    </row>
    <row r="2" spans="1:11" ht="15.75" x14ac:dyDescent="0.25">
      <c r="A2" s="30"/>
      <c r="B2" s="29"/>
      <c r="C2" s="28"/>
      <c r="D2" s="28"/>
      <c r="E2" s="28"/>
      <c r="F2" s="28"/>
      <c r="G2" s="28"/>
      <c r="H2" s="28"/>
    </row>
    <row r="3" spans="1:11" x14ac:dyDescent="0.2">
      <c r="A3" s="99" t="s">
        <v>5</v>
      </c>
      <c r="B3" s="99"/>
      <c r="C3" s="99"/>
      <c r="D3" s="99"/>
      <c r="E3" s="25" t="s">
        <v>6</v>
      </c>
      <c r="F3" s="25" t="s">
        <v>7</v>
      </c>
      <c r="G3" s="25" t="s">
        <v>8</v>
      </c>
      <c r="H3" s="23" t="s">
        <v>9</v>
      </c>
    </row>
    <row r="4" spans="1:11" x14ac:dyDescent="0.2">
      <c r="A4" s="98" t="s">
        <v>14</v>
      </c>
      <c r="B4" s="98"/>
      <c r="C4" s="98"/>
      <c r="D4" s="98"/>
      <c r="E4" s="88">
        <v>0</v>
      </c>
      <c r="F4" s="88">
        <v>29.58</v>
      </c>
      <c r="G4" s="88">
        <v>29.52</v>
      </c>
      <c r="H4" s="26">
        <v>59.099999999999994</v>
      </c>
    </row>
    <row r="5" spans="1:11" x14ac:dyDescent="0.2">
      <c r="A5" s="98" t="s">
        <v>15</v>
      </c>
      <c r="B5" s="98"/>
      <c r="C5" s="98"/>
      <c r="D5" s="98"/>
      <c r="E5" s="88">
        <v>0</v>
      </c>
      <c r="F5" s="88">
        <v>28.98</v>
      </c>
      <c r="G5" s="88">
        <v>29.339999999999996</v>
      </c>
      <c r="H5" s="26">
        <v>58.319999999999993</v>
      </c>
      <c r="K5" s="11"/>
    </row>
    <row r="6" spans="1:11" x14ac:dyDescent="0.2">
      <c r="A6" s="98" t="s">
        <v>16</v>
      </c>
      <c r="B6" s="98"/>
      <c r="C6" s="98"/>
      <c r="D6" s="98"/>
      <c r="E6" s="88">
        <v>0</v>
      </c>
      <c r="F6" s="88">
        <v>29.160000000000004</v>
      </c>
      <c r="G6" s="88">
        <v>29.160000000000004</v>
      </c>
      <c r="H6" s="26">
        <v>58.320000000000007</v>
      </c>
      <c r="K6" s="11"/>
    </row>
    <row r="7" spans="1:11" x14ac:dyDescent="0.2">
      <c r="A7" s="98" t="s">
        <v>17</v>
      </c>
      <c r="B7" s="98"/>
      <c r="C7" s="98"/>
      <c r="D7" s="98"/>
      <c r="E7" s="88">
        <v>0</v>
      </c>
      <c r="F7" s="88">
        <v>15.96</v>
      </c>
      <c r="G7" s="88">
        <v>13.379999999999999</v>
      </c>
      <c r="H7" s="26">
        <v>29.34</v>
      </c>
    </row>
    <row r="8" spans="1:11" x14ac:dyDescent="0.2">
      <c r="A8" s="98" t="s">
        <v>18</v>
      </c>
      <c r="B8" s="98"/>
      <c r="C8" s="98"/>
      <c r="D8" s="98"/>
      <c r="E8" s="88">
        <v>0</v>
      </c>
      <c r="F8" s="88">
        <v>27.96</v>
      </c>
      <c r="G8" s="88">
        <v>27.72</v>
      </c>
      <c r="H8" s="26">
        <v>55.68</v>
      </c>
    </row>
    <row r="9" spans="1:11" x14ac:dyDescent="0.2">
      <c r="A9" s="98" t="s">
        <v>19</v>
      </c>
      <c r="B9" s="98"/>
      <c r="C9" s="98"/>
      <c r="D9" s="98"/>
      <c r="E9" s="88">
        <v>0</v>
      </c>
      <c r="F9" s="88">
        <v>29.58</v>
      </c>
      <c r="G9" s="88">
        <v>29.46</v>
      </c>
      <c r="H9" s="26">
        <v>59.04</v>
      </c>
    </row>
    <row r="10" spans="1:11" x14ac:dyDescent="0.2">
      <c r="A10" s="98" t="s">
        <v>20</v>
      </c>
      <c r="B10" s="98"/>
      <c r="C10" s="98"/>
      <c r="D10" s="98"/>
      <c r="E10" s="88">
        <v>0</v>
      </c>
      <c r="F10" s="88">
        <v>26.400000000000002</v>
      </c>
      <c r="G10" s="88">
        <v>27.660000000000004</v>
      </c>
      <c r="H10" s="26">
        <v>54.06</v>
      </c>
    </row>
    <row r="11" spans="1:11" x14ac:dyDescent="0.2">
      <c r="A11" s="98" t="s">
        <v>21</v>
      </c>
      <c r="B11" s="98"/>
      <c r="C11" s="98"/>
      <c r="D11" s="98"/>
      <c r="E11" s="88">
        <v>0</v>
      </c>
      <c r="F11" s="88">
        <v>26.700000000000003</v>
      </c>
      <c r="G11" s="88">
        <v>26.04</v>
      </c>
      <c r="H11" s="26">
        <v>52.74</v>
      </c>
    </row>
    <row r="12" spans="1:11" x14ac:dyDescent="0.2">
      <c r="A12" s="88"/>
      <c r="B12" s="88"/>
      <c r="C12" s="88"/>
      <c r="D12" s="88"/>
      <c r="E12" s="88"/>
      <c r="F12" s="88"/>
      <c r="G12" s="88"/>
      <c r="H12" s="88"/>
    </row>
  </sheetData>
  <mergeCells count="9">
    <mergeCell ref="A3:D3"/>
    <mergeCell ref="A4:D4"/>
    <mergeCell ref="A7:D7"/>
    <mergeCell ref="A8:D8"/>
    <mergeCell ref="A9:D9"/>
    <mergeCell ref="A10:D10"/>
    <mergeCell ref="A11:D11"/>
    <mergeCell ref="A6:D6"/>
    <mergeCell ref="A5:D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I17" sqref="I17"/>
    </sheetView>
  </sheetViews>
  <sheetFormatPr defaultRowHeight="15" x14ac:dyDescent="0.2"/>
  <cols>
    <col min="1" max="1" width="42.5703125" style="1" customWidth="1"/>
    <col min="2" max="7" width="7.5703125" style="1" customWidth="1"/>
    <col min="8" max="8" width="7.5703125" style="85" customWidth="1"/>
    <col min="9" max="10" width="7.5703125" style="1" customWidth="1"/>
    <col min="11" max="11" width="11.42578125" style="1" customWidth="1"/>
    <col min="12" max="13" width="14.85546875" style="1" customWidth="1"/>
    <col min="14" max="16384" width="9.140625" style="1"/>
  </cols>
  <sheetData>
    <row r="1" spans="1:11" ht="15.75" x14ac:dyDescent="0.25">
      <c r="A1" s="103" t="s">
        <v>10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 ht="26.25" customHeight="1" x14ac:dyDescent="0.2">
      <c r="A2" s="104" t="s">
        <v>13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15.75" thickBot="1" x14ac:dyDescent="0.25">
      <c r="J3" s="2"/>
      <c r="K3" s="2"/>
    </row>
    <row r="4" spans="1:11" s="7" customFormat="1" ht="124.5" customHeight="1" thickBot="1" x14ac:dyDescent="0.3">
      <c r="A4" s="76" t="s">
        <v>5</v>
      </c>
      <c r="B4" s="4" t="str">
        <f>'1'!F1</f>
        <v>Evaluator 1</v>
      </c>
      <c r="C4" s="4" t="str">
        <f>'2'!F1</f>
        <v>Evaluator 2</v>
      </c>
      <c r="D4" s="4" t="str">
        <f>'3'!F1</f>
        <v>Evaluator 3</v>
      </c>
      <c r="E4" s="4" t="str">
        <f>'4'!F1</f>
        <v>Evaluator 4</v>
      </c>
      <c r="F4" s="4" t="str">
        <f>'5'!F1</f>
        <v>Evaluator 5</v>
      </c>
      <c r="G4" s="4" t="str">
        <f>'6'!F1</f>
        <v>Evaluator 6</v>
      </c>
      <c r="H4" s="4" t="str">
        <f>'7'!F1</f>
        <v>Evaluator 7</v>
      </c>
      <c r="I4" s="4" t="str">
        <f>'8'!F1</f>
        <v>Evaluator 8</v>
      </c>
      <c r="J4" s="5" t="s">
        <v>2</v>
      </c>
      <c r="K4" s="6" t="s">
        <v>4</v>
      </c>
    </row>
    <row r="5" spans="1:11" ht="16.5" customHeight="1" x14ac:dyDescent="0.2">
      <c r="A5" s="20" t="s">
        <v>14</v>
      </c>
      <c r="B5" s="9">
        <f>'1'!H4</f>
        <v>59.099999999999994</v>
      </c>
      <c r="C5" s="9">
        <f>'2'!H4</f>
        <v>37.56</v>
      </c>
      <c r="D5" s="9">
        <f>'3'!H4</f>
        <v>50.7</v>
      </c>
      <c r="E5" s="9">
        <f>'4'!H4</f>
        <v>48</v>
      </c>
      <c r="F5" s="9">
        <f>'5'!H4</f>
        <v>55.8</v>
      </c>
      <c r="G5" s="9">
        <f>'6'!H4</f>
        <v>53.52</v>
      </c>
      <c r="H5" s="9">
        <f>'7'!H4</f>
        <v>47.4</v>
      </c>
      <c r="I5" s="9">
        <f>'8'!H4</f>
        <v>54</v>
      </c>
      <c r="J5" s="9">
        <f>AVERAGE(B5:I5)</f>
        <v>50.76</v>
      </c>
      <c r="K5" s="10">
        <f>RANK(J5,$J$5:$J$12,0)</f>
        <v>1</v>
      </c>
    </row>
    <row r="6" spans="1:11" ht="16.5" customHeight="1" x14ac:dyDescent="0.2">
      <c r="A6" s="24" t="s">
        <v>15</v>
      </c>
      <c r="B6" s="9">
        <f>'1'!H5</f>
        <v>58.319999999999993</v>
      </c>
      <c r="C6" s="9">
        <f>'2'!H5</f>
        <v>34.379999999999995</v>
      </c>
      <c r="D6" s="9">
        <f>'3'!H5</f>
        <v>47.1</v>
      </c>
      <c r="E6" s="9">
        <f>'4'!H5</f>
        <v>36</v>
      </c>
      <c r="F6" s="9">
        <f>'5'!H5</f>
        <v>42</v>
      </c>
      <c r="G6" s="9">
        <f>'6'!H5</f>
        <v>50.46</v>
      </c>
      <c r="H6" s="9">
        <f>'7'!H5</f>
        <v>45.6</v>
      </c>
      <c r="I6" s="9">
        <f>'8'!H5</f>
        <v>54</v>
      </c>
      <c r="J6" s="9">
        <f t="shared" ref="J6:J12" si="0">AVERAGE(B6:I6)</f>
        <v>45.982500000000002</v>
      </c>
      <c r="K6" s="10">
        <f t="shared" ref="K6:K12" si="1">RANK(J6,$J$5:$J$12,0)</f>
        <v>4</v>
      </c>
    </row>
    <row r="7" spans="1:11" ht="16.5" customHeight="1" x14ac:dyDescent="0.2">
      <c r="A7" s="24" t="s">
        <v>16</v>
      </c>
      <c r="B7" s="9">
        <f>'1'!H6</f>
        <v>58.320000000000007</v>
      </c>
      <c r="C7" s="9">
        <f>'2'!H6</f>
        <v>40.14</v>
      </c>
      <c r="D7" s="9">
        <f>'3'!H6</f>
        <v>51.96</v>
      </c>
      <c r="E7" s="9">
        <f>'4'!H6</f>
        <v>48</v>
      </c>
      <c r="F7" s="9">
        <f>'5'!H6</f>
        <v>54</v>
      </c>
      <c r="G7" s="9">
        <f>'6'!H6</f>
        <v>53.82</v>
      </c>
      <c r="H7" s="9">
        <f>'7'!H6</f>
        <v>46.8</v>
      </c>
      <c r="I7" s="9">
        <f>'8'!H6</f>
        <v>51</v>
      </c>
      <c r="J7" s="9">
        <f t="shared" si="0"/>
        <v>50.505000000000003</v>
      </c>
      <c r="K7" s="10">
        <f t="shared" si="1"/>
        <v>2</v>
      </c>
    </row>
    <row r="8" spans="1:11" x14ac:dyDescent="0.2">
      <c r="A8" s="24" t="s">
        <v>17</v>
      </c>
      <c r="B8" s="9">
        <f>'1'!H7</f>
        <v>29.34</v>
      </c>
      <c r="C8" s="9">
        <f>'2'!H7</f>
        <v>25.619999999999997</v>
      </c>
      <c r="D8" s="9">
        <f>'3'!H7</f>
        <v>24</v>
      </c>
      <c r="E8" s="9">
        <f>'4'!H7</f>
        <v>36</v>
      </c>
      <c r="F8" s="9">
        <f>'5'!H7</f>
        <v>24</v>
      </c>
      <c r="G8" s="9">
        <f>'6'!H7</f>
        <v>36.659999999999997</v>
      </c>
      <c r="H8" s="9">
        <f>'7'!H7</f>
        <v>17.399999999999999</v>
      </c>
      <c r="I8" s="9">
        <f>'8'!H7</f>
        <v>30</v>
      </c>
      <c r="J8" s="9">
        <f t="shared" si="0"/>
        <v>27.877499999999998</v>
      </c>
      <c r="K8" s="10">
        <f t="shared" si="1"/>
        <v>8</v>
      </c>
    </row>
    <row r="9" spans="1:11" x14ac:dyDescent="0.2">
      <c r="A9" s="24" t="s">
        <v>18</v>
      </c>
      <c r="B9" s="9">
        <f>'1'!H8</f>
        <v>55.68</v>
      </c>
      <c r="C9" s="9">
        <f>'2'!H8</f>
        <v>37.019999999999996</v>
      </c>
      <c r="D9" s="9">
        <f>'3'!H8</f>
        <v>40.200000000000003</v>
      </c>
      <c r="E9" s="9">
        <f>'4'!H8</f>
        <v>42</v>
      </c>
      <c r="F9" s="9">
        <f>'5'!H8</f>
        <v>50.400000000000006</v>
      </c>
      <c r="G9" s="9">
        <f>'6'!H8</f>
        <v>52.080000000000005</v>
      </c>
      <c r="H9" s="9">
        <f>'7'!H8</f>
        <v>42</v>
      </c>
      <c r="I9" s="9">
        <f>'8'!H8</f>
        <v>41.4</v>
      </c>
      <c r="J9" s="9">
        <f t="shared" si="0"/>
        <v>45.097499999999997</v>
      </c>
      <c r="K9" s="10">
        <f t="shared" si="1"/>
        <v>5</v>
      </c>
    </row>
    <row r="10" spans="1:11" x14ac:dyDescent="0.2">
      <c r="A10" s="24" t="s">
        <v>19</v>
      </c>
      <c r="B10" s="9">
        <f>'1'!H9</f>
        <v>59.04</v>
      </c>
      <c r="C10" s="9">
        <f>'2'!H9</f>
        <v>36.239999999999995</v>
      </c>
      <c r="D10" s="9">
        <f>'3'!H9</f>
        <v>48</v>
      </c>
      <c r="E10" s="9">
        <f>'4'!H9</f>
        <v>48</v>
      </c>
      <c r="F10" s="9">
        <f>'5'!H9</f>
        <v>52.800000000000004</v>
      </c>
      <c r="G10" s="9">
        <f>'6'!H9</f>
        <v>53.52</v>
      </c>
      <c r="H10" s="9">
        <f>'7'!H9</f>
        <v>47.4</v>
      </c>
      <c r="I10" s="9">
        <f>'8'!H9</f>
        <v>54</v>
      </c>
      <c r="J10" s="9">
        <f t="shared" si="0"/>
        <v>49.875</v>
      </c>
      <c r="K10" s="10">
        <f t="shared" si="1"/>
        <v>3</v>
      </c>
    </row>
    <row r="11" spans="1:11" x14ac:dyDescent="0.2">
      <c r="A11" s="24" t="s">
        <v>20</v>
      </c>
      <c r="B11" s="9">
        <f>'1'!H10</f>
        <v>54.06</v>
      </c>
      <c r="C11" s="9">
        <f>'2'!H10</f>
        <v>36.479999999999997</v>
      </c>
      <c r="D11" s="9">
        <f>'3'!H10</f>
        <v>39.299999999999997</v>
      </c>
      <c r="E11" s="9">
        <f>'4'!H10</f>
        <v>42</v>
      </c>
      <c r="F11" s="9">
        <f>'5'!H10</f>
        <v>36</v>
      </c>
      <c r="G11" s="9">
        <f>'6'!H10</f>
        <v>40.620000000000005</v>
      </c>
      <c r="H11" s="9">
        <f>'7'!H10</f>
        <v>38.4</v>
      </c>
      <c r="I11" s="9">
        <f>'8'!H10</f>
        <v>51</v>
      </c>
      <c r="J11" s="9">
        <f t="shared" si="0"/>
        <v>42.232499999999995</v>
      </c>
      <c r="K11" s="10">
        <f t="shared" si="1"/>
        <v>7</v>
      </c>
    </row>
    <row r="12" spans="1:11" x14ac:dyDescent="0.2">
      <c r="A12" s="24" t="s">
        <v>21</v>
      </c>
      <c r="B12" s="9">
        <f>'1'!H11</f>
        <v>52.74</v>
      </c>
      <c r="C12" s="9">
        <f>'2'!H11</f>
        <v>34.979999999999997</v>
      </c>
      <c r="D12" s="9">
        <f>'3'!H11</f>
        <v>42.900000000000006</v>
      </c>
      <c r="E12" s="9">
        <f>'4'!H11</f>
        <v>48</v>
      </c>
      <c r="F12" s="9">
        <f>'5'!H11</f>
        <v>45</v>
      </c>
      <c r="G12" s="9">
        <f>'6'!H11</f>
        <v>38.94</v>
      </c>
      <c r="H12" s="9">
        <f>'7'!H11</f>
        <v>40.799999999999997</v>
      </c>
      <c r="I12" s="9">
        <f>'8'!H11</f>
        <v>34.799999999999997</v>
      </c>
      <c r="J12" s="9">
        <f t="shared" si="0"/>
        <v>42.27</v>
      </c>
      <c r="K12" s="10">
        <f t="shared" si="1"/>
        <v>6</v>
      </c>
    </row>
  </sheetData>
  <mergeCells count="2">
    <mergeCell ref="A1:K1"/>
    <mergeCell ref="A2:K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B5" sqref="B5"/>
    </sheetView>
  </sheetViews>
  <sheetFormatPr defaultRowHeight="15" x14ac:dyDescent="0.2"/>
  <cols>
    <col min="1" max="1" width="42.5703125" style="1" customWidth="1"/>
    <col min="2" max="3" width="9.140625" style="1"/>
    <col min="4" max="4" width="10.85546875" style="1" customWidth="1"/>
    <col min="5" max="16384" width="9.140625" style="1"/>
  </cols>
  <sheetData>
    <row r="1" spans="1:4" ht="15.75" x14ac:dyDescent="0.25">
      <c r="A1" s="103" t="s">
        <v>11</v>
      </c>
      <c r="B1" s="103"/>
      <c r="C1" s="103"/>
      <c r="D1" s="103"/>
    </row>
    <row r="2" spans="1:4" ht="48.75" customHeight="1" x14ac:dyDescent="0.2">
      <c r="A2" s="104" t="str">
        <f>Technical!A2</f>
        <v>RFO 730-16034 Deploy Information Technology Service Management (ITSM) Solution</v>
      </c>
      <c r="B2" s="104"/>
      <c r="C2" s="104"/>
      <c r="D2" s="104"/>
    </row>
    <row r="3" spans="1:4" ht="15.75" thickBot="1" x14ac:dyDescent="0.25"/>
    <row r="4" spans="1:4" s="7" customFormat="1" ht="98.25" customHeight="1" thickBot="1" x14ac:dyDescent="0.3">
      <c r="A4" s="76" t="s">
        <v>5</v>
      </c>
      <c r="B4" s="14" t="str">
        <f>'9'!F1</f>
        <v>Evaluator 9</v>
      </c>
      <c r="C4" s="18" t="s">
        <v>12</v>
      </c>
      <c r="D4" s="31" t="s">
        <v>4</v>
      </c>
    </row>
    <row r="5" spans="1:4" ht="16.5" customHeight="1" x14ac:dyDescent="0.2">
      <c r="A5" s="20" t="s">
        <v>14</v>
      </c>
      <c r="B5" s="20">
        <f>'9'!H4</f>
        <v>8</v>
      </c>
      <c r="C5" s="20">
        <f>B5</f>
        <v>8</v>
      </c>
      <c r="D5" s="21">
        <f>RANK(C5,$C$5:$C$12,0)</f>
        <v>7</v>
      </c>
    </row>
    <row r="6" spans="1:4" ht="16.5" customHeight="1" x14ac:dyDescent="0.2">
      <c r="A6" s="24" t="s">
        <v>15</v>
      </c>
      <c r="B6" s="20">
        <f>'9'!H5</f>
        <v>40</v>
      </c>
      <c r="C6" s="20">
        <f t="shared" ref="C6:C12" si="0">B6</f>
        <v>40</v>
      </c>
      <c r="D6" s="21">
        <f t="shared" ref="D6:D12" si="1">RANK(C6,$C$5:$C$12,0)</f>
        <v>1</v>
      </c>
    </row>
    <row r="7" spans="1:4" ht="16.5" customHeight="1" x14ac:dyDescent="0.2">
      <c r="A7" s="24" t="s">
        <v>16</v>
      </c>
      <c r="B7" s="20">
        <f>'9'!H6</f>
        <v>24</v>
      </c>
      <c r="C7" s="20">
        <f t="shared" si="0"/>
        <v>24</v>
      </c>
      <c r="D7" s="21">
        <f t="shared" si="1"/>
        <v>4</v>
      </c>
    </row>
    <row r="8" spans="1:4" x14ac:dyDescent="0.2">
      <c r="A8" s="24" t="s">
        <v>17</v>
      </c>
      <c r="B8" s="20">
        <f>'9'!H7</f>
        <v>24</v>
      </c>
      <c r="C8" s="20">
        <f t="shared" si="0"/>
        <v>24</v>
      </c>
      <c r="D8" s="21">
        <f t="shared" si="1"/>
        <v>4</v>
      </c>
    </row>
    <row r="9" spans="1:4" x14ac:dyDescent="0.2">
      <c r="A9" s="24" t="s">
        <v>18</v>
      </c>
      <c r="B9" s="20">
        <f>'9'!H8</f>
        <v>24</v>
      </c>
      <c r="C9" s="20">
        <f t="shared" si="0"/>
        <v>24</v>
      </c>
      <c r="D9" s="21">
        <f t="shared" si="1"/>
        <v>4</v>
      </c>
    </row>
    <row r="10" spans="1:4" x14ac:dyDescent="0.2">
      <c r="A10" s="24" t="s">
        <v>19</v>
      </c>
      <c r="B10" s="20">
        <f>'9'!H9</f>
        <v>8</v>
      </c>
      <c r="C10" s="20">
        <f t="shared" si="0"/>
        <v>8</v>
      </c>
      <c r="D10" s="21">
        <f t="shared" si="1"/>
        <v>7</v>
      </c>
    </row>
    <row r="11" spans="1:4" x14ac:dyDescent="0.2">
      <c r="A11" s="24" t="s">
        <v>20</v>
      </c>
      <c r="B11" s="20">
        <f>'9'!H10</f>
        <v>40</v>
      </c>
      <c r="C11" s="20">
        <f t="shared" si="0"/>
        <v>40</v>
      </c>
      <c r="D11" s="21">
        <f t="shared" si="1"/>
        <v>1</v>
      </c>
    </row>
    <row r="12" spans="1:4" x14ac:dyDescent="0.2">
      <c r="A12" s="24" t="s">
        <v>21</v>
      </c>
      <c r="B12" s="20">
        <f>'9'!H11</f>
        <v>40</v>
      </c>
      <c r="C12" s="20">
        <f t="shared" si="0"/>
        <v>40</v>
      </c>
      <c r="D12" s="21">
        <f t="shared" si="1"/>
        <v>1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U17" sqref="U17"/>
    </sheetView>
  </sheetViews>
  <sheetFormatPr defaultRowHeight="15" x14ac:dyDescent="0.2"/>
  <cols>
    <col min="1" max="1" width="42.5703125" style="1" customWidth="1"/>
    <col min="2" max="8" width="7.5703125" style="1" customWidth="1"/>
    <col min="9" max="9" width="7.5703125" style="85" customWidth="1"/>
    <col min="10" max="10" width="7.5703125" style="1" customWidth="1"/>
    <col min="11" max="11" width="11.7109375" style="1" customWidth="1"/>
    <col min="12" max="12" width="7.5703125" style="1" customWidth="1"/>
    <col min="13" max="13" width="10.42578125" style="1" customWidth="1"/>
    <col min="14" max="14" width="12.140625" style="1" customWidth="1"/>
    <col min="15" max="15" width="11.7109375" style="1" customWidth="1"/>
    <col min="16" max="16384" width="9.140625" style="1"/>
  </cols>
  <sheetData>
    <row r="1" spans="1:13" ht="15.75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26.25" customHeight="1" x14ac:dyDescent="0.2">
      <c r="A2" s="104" t="str">
        <f>Technical!A2</f>
        <v>RFO 730-16034 Deploy Information Technology Service Management (ITSM) Solution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13" ht="15.75" thickBot="1" x14ac:dyDescent="0.25">
      <c r="J3" s="2"/>
      <c r="K3" s="2"/>
      <c r="L3" s="2"/>
      <c r="M3" s="2"/>
    </row>
    <row r="4" spans="1:13" s="7" customFormat="1" ht="124.5" customHeight="1" thickBot="1" x14ac:dyDescent="0.25">
      <c r="A4" s="3" t="s">
        <v>1</v>
      </c>
      <c r="B4" s="4" t="str">
        <f>'1'!F1</f>
        <v>Evaluator 1</v>
      </c>
      <c r="C4" s="4" t="str">
        <f>'2'!F1</f>
        <v>Evaluator 2</v>
      </c>
      <c r="D4" s="4" t="str">
        <f>'3'!F1</f>
        <v>Evaluator 3</v>
      </c>
      <c r="E4" s="4" t="str">
        <f>'4'!F1</f>
        <v>Evaluator 4</v>
      </c>
      <c r="F4" s="4" t="str">
        <f>'5'!F1</f>
        <v>Evaluator 5</v>
      </c>
      <c r="G4" s="4" t="str">
        <f>'6'!F1</f>
        <v>Evaluator 6</v>
      </c>
      <c r="H4" s="4" t="str">
        <f>'7'!F1</f>
        <v>Evaluator 7</v>
      </c>
      <c r="I4" s="4" t="str">
        <f>'8'!F1</f>
        <v>Evaluator 8</v>
      </c>
      <c r="J4" s="97" t="s">
        <v>2</v>
      </c>
      <c r="K4" s="96" t="str">
        <f>'Non-Technical'!B4</f>
        <v>Evaluator 9</v>
      </c>
      <c r="L4" s="5" t="s">
        <v>3</v>
      </c>
      <c r="M4" s="6" t="s">
        <v>4</v>
      </c>
    </row>
    <row r="5" spans="1:13" ht="16.5" customHeight="1" x14ac:dyDescent="0.2">
      <c r="A5" s="8" t="str">
        <f>Technical!A5</f>
        <v>Accenture, LLP</v>
      </c>
      <c r="B5" s="9">
        <f>Technical!B5</f>
        <v>59.099999999999994</v>
      </c>
      <c r="C5" s="9">
        <f>Technical!C5</f>
        <v>37.56</v>
      </c>
      <c r="D5" s="9">
        <f>Technical!D5</f>
        <v>50.7</v>
      </c>
      <c r="E5" s="9">
        <f>Technical!E5</f>
        <v>48</v>
      </c>
      <c r="F5" s="9">
        <f>Technical!F5</f>
        <v>55.8</v>
      </c>
      <c r="G5" s="9">
        <f>Technical!G5</f>
        <v>53.52</v>
      </c>
      <c r="H5" s="9">
        <f>Technical!H5</f>
        <v>47.4</v>
      </c>
      <c r="I5" s="9">
        <f>Technical!I5</f>
        <v>54</v>
      </c>
      <c r="J5" s="9">
        <f>Technical!J5</f>
        <v>50.76</v>
      </c>
      <c r="K5" s="12">
        <f>'Non-Technical'!C5</f>
        <v>8</v>
      </c>
      <c r="L5" s="9">
        <f>J5+K5</f>
        <v>58.76</v>
      </c>
      <c r="M5" s="10">
        <f t="shared" ref="M5:M12" si="0">RANK(L5,$L$5:$L$12,0)</f>
        <v>6</v>
      </c>
    </row>
    <row r="6" spans="1:13" ht="16.5" customHeight="1" x14ac:dyDescent="0.2">
      <c r="A6" s="19" t="str">
        <f>Technical!A6</f>
        <v>Alembra Group Inc.</v>
      </c>
      <c r="B6" s="15">
        <f>Technical!B6</f>
        <v>58.319999999999993</v>
      </c>
      <c r="C6" s="15">
        <f>Technical!C6</f>
        <v>34.379999999999995</v>
      </c>
      <c r="D6" s="15">
        <f>Technical!D6</f>
        <v>47.1</v>
      </c>
      <c r="E6" s="15">
        <f>Technical!E6</f>
        <v>36</v>
      </c>
      <c r="F6" s="15">
        <f>Technical!F6</f>
        <v>42</v>
      </c>
      <c r="G6" s="15">
        <f>Technical!G6</f>
        <v>50.46</v>
      </c>
      <c r="H6" s="15">
        <f>Technical!H6</f>
        <v>45.6</v>
      </c>
      <c r="I6" s="15">
        <f>Technical!I6</f>
        <v>54</v>
      </c>
      <c r="J6" s="15">
        <f>Technical!J6</f>
        <v>45.982500000000002</v>
      </c>
      <c r="K6" s="16">
        <f>'Non-Technical'!C6</f>
        <v>40</v>
      </c>
      <c r="L6" s="15">
        <f t="shared" ref="L6:L12" si="1">J6+K6</f>
        <v>85.982500000000002</v>
      </c>
      <c r="M6" s="22">
        <f t="shared" si="0"/>
        <v>1</v>
      </c>
    </row>
    <row r="7" spans="1:13" ht="16.5" customHeight="1" x14ac:dyDescent="0.2">
      <c r="A7" s="19" t="str">
        <f>Technical!A7</f>
        <v>Avante Solutions, Inc.</v>
      </c>
      <c r="B7" s="15">
        <f>Technical!B7</f>
        <v>58.320000000000007</v>
      </c>
      <c r="C7" s="15">
        <f>Technical!C7</f>
        <v>40.14</v>
      </c>
      <c r="D7" s="15">
        <f>Technical!D7</f>
        <v>51.96</v>
      </c>
      <c r="E7" s="15">
        <f>Technical!E7</f>
        <v>48</v>
      </c>
      <c r="F7" s="15">
        <f>Technical!F7</f>
        <v>54</v>
      </c>
      <c r="G7" s="15">
        <f>Technical!G7</f>
        <v>53.82</v>
      </c>
      <c r="H7" s="15">
        <f>Technical!H7</f>
        <v>46.8</v>
      </c>
      <c r="I7" s="15">
        <f>Technical!I7</f>
        <v>51</v>
      </c>
      <c r="J7" s="15">
        <f>Technical!J7</f>
        <v>50.505000000000003</v>
      </c>
      <c r="K7" s="16">
        <f>'Non-Technical'!C7</f>
        <v>24</v>
      </c>
      <c r="L7" s="15">
        <f t="shared" si="1"/>
        <v>74.504999999999995</v>
      </c>
      <c r="M7" s="22">
        <f t="shared" si="0"/>
        <v>4</v>
      </c>
    </row>
    <row r="8" spans="1:13" x14ac:dyDescent="0.2">
      <c r="A8" s="8" t="str">
        <f>Technical!A8</f>
        <v xml:space="preserve"> Fan’s Global SocialNGN, LLC</v>
      </c>
      <c r="B8" s="93">
        <f>Technical!B8</f>
        <v>29.34</v>
      </c>
      <c r="C8" s="93">
        <f>Technical!C8</f>
        <v>25.619999999999997</v>
      </c>
      <c r="D8" s="93">
        <f>Technical!D8</f>
        <v>24</v>
      </c>
      <c r="E8" s="93">
        <f>Technical!E8</f>
        <v>36</v>
      </c>
      <c r="F8" s="93">
        <f>Technical!F8</f>
        <v>24</v>
      </c>
      <c r="G8" s="93">
        <f>Technical!G8</f>
        <v>36.659999999999997</v>
      </c>
      <c r="H8" s="93">
        <f>Technical!H8</f>
        <v>17.399999999999999</v>
      </c>
      <c r="I8" s="93">
        <f>Technical!I8</f>
        <v>30</v>
      </c>
      <c r="J8" s="93">
        <f>Technical!J8</f>
        <v>27.877499999999998</v>
      </c>
      <c r="K8" s="94">
        <f>'Non-Technical'!C8</f>
        <v>24</v>
      </c>
      <c r="L8" s="93">
        <f t="shared" si="1"/>
        <v>51.877499999999998</v>
      </c>
      <c r="M8" s="10">
        <f t="shared" si="0"/>
        <v>8</v>
      </c>
    </row>
    <row r="9" spans="1:13" x14ac:dyDescent="0.2">
      <c r="A9" s="19" t="str">
        <f>Technical!A9</f>
        <v>Heat Software USA, Inc.</v>
      </c>
      <c r="B9" s="15">
        <f>Technical!B9</f>
        <v>55.68</v>
      </c>
      <c r="C9" s="15">
        <f>Technical!C9</f>
        <v>37.019999999999996</v>
      </c>
      <c r="D9" s="15">
        <f>Technical!D9</f>
        <v>40.200000000000003</v>
      </c>
      <c r="E9" s="15">
        <f>Technical!E9</f>
        <v>42</v>
      </c>
      <c r="F9" s="15">
        <f>Technical!F9</f>
        <v>50.400000000000006</v>
      </c>
      <c r="G9" s="15">
        <f>Technical!G9</f>
        <v>52.080000000000005</v>
      </c>
      <c r="H9" s="15">
        <f>Technical!H9</f>
        <v>42</v>
      </c>
      <c r="I9" s="15">
        <f>Technical!I9</f>
        <v>41.4</v>
      </c>
      <c r="J9" s="15">
        <f>Technical!J9</f>
        <v>45.097499999999997</v>
      </c>
      <c r="K9" s="16">
        <f>'Non-Technical'!C9</f>
        <v>24</v>
      </c>
      <c r="L9" s="15">
        <f t="shared" si="1"/>
        <v>69.097499999999997</v>
      </c>
      <c r="M9" s="22">
        <f t="shared" si="0"/>
        <v>5</v>
      </c>
    </row>
    <row r="10" spans="1:13" x14ac:dyDescent="0.2">
      <c r="A10" s="8" t="str">
        <f>Technical!A10</f>
        <v>Precision Task Group, Inc.</v>
      </c>
      <c r="B10" s="93">
        <f>Technical!B10</f>
        <v>59.04</v>
      </c>
      <c r="C10" s="93">
        <f>Technical!C10</f>
        <v>36.239999999999995</v>
      </c>
      <c r="D10" s="93">
        <f>Technical!D10</f>
        <v>48</v>
      </c>
      <c r="E10" s="93">
        <f>Technical!E10</f>
        <v>48</v>
      </c>
      <c r="F10" s="93">
        <f>Technical!F10</f>
        <v>52.800000000000004</v>
      </c>
      <c r="G10" s="93">
        <f>Technical!G10</f>
        <v>53.52</v>
      </c>
      <c r="H10" s="93">
        <f>Technical!H10</f>
        <v>47.4</v>
      </c>
      <c r="I10" s="93">
        <f>Technical!I10</f>
        <v>54</v>
      </c>
      <c r="J10" s="93">
        <f>Technical!J10</f>
        <v>49.875</v>
      </c>
      <c r="K10" s="94">
        <f>'Non-Technical'!C10</f>
        <v>8</v>
      </c>
      <c r="L10" s="93">
        <f t="shared" si="1"/>
        <v>57.875</v>
      </c>
      <c r="M10" s="10">
        <f t="shared" si="0"/>
        <v>7</v>
      </c>
    </row>
    <row r="11" spans="1:13" s="95" customFormat="1" x14ac:dyDescent="0.2">
      <c r="A11" s="19" t="str">
        <f>Technical!A11</f>
        <v xml:space="preserve"> Sun View Software</v>
      </c>
      <c r="B11" s="15">
        <f>Technical!B11</f>
        <v>54.06</v>
      </c>
      <c r="C11" s="15">
        <f>Technical!C11</f>
        <v>36.479999999999997</v>
      </c>
      <c r="D11" s="15">
        <f>Technical!D11</f>
        <v>39.299999999999997</v>
      </c>
      <c r="E11" s="15">
        <f>Technical!E11</f>
        <v>42</v>
      </c>
      <c r="F11" s="15">
        <f>Technical!F11</f>
        <v>36</v>
      </c>
      <c r="G11" s="15">
        <f>Technical!G11</f>
        <v>40.620000000000005</v>
      </c>
      <c r="H11" s="15">
        <f>Technical!H11</f>
        <v>38.4</v>
      </c>
      <c r="I11" s="15">
        <f>Technical!I11</f>
        <v>51</v>
      </c>
      <c r="J11" s="15">
        <f>Technical!J11</f>
        <v>42.232499999999995</v>
      </c>
      <c r="K11" s="16">
        <f>'Non-Technical'!C11</f>
        <v>40</v>
      </c>
      <c r="L11" s="15">
        <f t="shared" si="1"/>
        <v>82.232499999999987</v>
      </c>
      <c r="M11" s="22">
        <f t="shared" si="0"/>
        <v>3</v>
      </c>
    </row>
    <row r="12" spans="1:13" x14ac:dyDescent="0.2">
      <c r="A12" s="19" t="str">
        <f>Technical!A12</f>
        <v xml:space="preserve"> Vyom Labs Inc.</v>
      </c>
      <c r="B12" s="15">
        <f>Technical!B12</f>
        <v>52.74</v>
      </c>
      <c r="C12" s="15">
        <f>Technical!C12</f>
        <v>34.979999999999997</v>
      </c>
      <c r="D12" s="15">
        <f>Technical!D12</f>
        <v>42.900000000000006</v>
      </c>
      <c r="E12" s="15">
        <f>Technical!E12</f>
        <v>48</v>
      </c>
      <c r="F12" s="15">
        <f>Technical!F12</f>
        <v>45</v>
      </c>
      <c r="G12" s="15">
        <f>Technical!G12</f>
        <v>38.94</v>
      </c>
      <c r="H12" s="15">
        <f>Technical!H12</f>
        <v>40.799999999999997</v>
      </c>
      <c r="I12" s="15">
        <f>Technical!I12</f>
        <v>34.799999999999997</v>
      </c>
      <c r="J12" s="15">
        <f>Technical!J12</f>
        <v>42.27</v>
      </c>
      <c r="K12" s="16">
        <f>'Non-Technical'!C12</f>
        <v>40</v>
      </c>
      <c r="L12" s="15">
        <f t="shared" si="1"/>
        <v>82.27000000000001</v>
      </c>
      <c r="M12" s="22">
        <f t="shared" si="0"/>
        <v>2</v>
      </c>
    </row>
  </sheetData>
  <mergeCells count="2">
    <mergeCell ref="A1:M1"/>
    <mergeCell ref="A2:M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8"/>
  <sheetViews>
    <sheetView tabSelected="1" zoomScale="115" zoomScaleNormal="115" workbookViewId="0">
      <selection activeCell="M18" sqref="M18"/>
    </sheetView>
  </sheetViews>
  <sheetFormatPr defaultRowHeight="12.75" x14ac:dyDescent="0.2"/>
  <cols>
    <col min="1" max="1" width="2" style="84" customWidth="1"/>
    <col min="2" max="2" width="27.5703125" style="84" bestFit="1" customWidth="1"/>
    <col min="3" max="3" width="15.42578125" style="84" bestFit="1" customWidth="1"/>
    <col min="4" max="5" width="10.7109375" style="84" customWidth="1"/>
    <col min="6" max="6" width="15.42578125" style="84" bestFit="1" customWidth="1"/>
    <col min="7" max="8" width="10.42578125" style="84" customWidth="1"/>
    <col min="9" max="9" width="15.42578125" style="84" bestFit="1" customWidth="1"/>
    <col min="10" max="11" width="9" style="84" customWidth="1"/>
    <col min="12" max="16384" width="9.140625" style="84"/>
  </cols>
  <sheetData>
    <row r="1" spans="2:13" ht="15.75" x14ac:dyDescent="0.25">
      <c r="B1" s="105" t="s">
        <v>31</v>
      </c>
      <c r="C1" s="105"/>
      <c r="D1" s="105"/>
      <c r="E1" s="106" t="str">
        <f>[1]Cover!A6</f>
        <v>RFO 730-16034 Deploy Information Technology Service Management (ITSM) Solution</v>
      </c>
      <c r="F1" s="106"/>
      <c r="G1" s="106"/>
      <c r="H1" s="106"/>
      <c r="I1" s="106"/>
      <c r="J1" s="106"/>
      <c r="K1" s="106"/>
      <c r="L1" s="106"/>
      <c r="M1" s="106"/>
    </row>
    <row r="2" spans="2:13" ht="15.75" customHeight="1" x14ac:dyDescent="0.25">
      <c r="C2" s="106"/>
      <c r="D2" s="106"/>
      <c r="E2" s="106"/>
      <c r="F2" s="106"/>
      <c r="G2" s="106"/>
    </row>
    <row r="3" spans="2:13" ht="15" customHeight="1" x14ac:dyDescent="0.2">
      <c r="B3" s="107" t="s">
        <v>32</v>
      </c>
      <c r="C3" s="108"/>
      <c r="D3" s="108"/>
      <c r="E3" s="108"/>
      <c r="F3" s="108"/>
    </row>
    <row r="4" spans="2:13" ht="15" customHeight="1" x14ac:dyDescent="0.2">
      <c r="F4" s="85"/>
    </row>
    <row r="5" spans="2:13" ht="16.5" thickBot="1" x14ac:dyDescent="0.3">
      <c r="B5" s="85"/>
      <c r="C5" s="109" t="s">
        <v>33</v>
      </c>
      <c r="D5" s="109"/>
      <c r="E5" s="109"/>
      <c r="F5" s="109" t="s">
        <v>7</v>
      </c>
      <c r="G5" s="109"/>
      <c r="H5" s="109"/>
      <c r="I5" s="109" t="s">
        <v>8</v>
      </c>
      <c r="J5" s="109"/>
      <c r="K5" s="109"/>
    </row>
    <row r="6" spans="2:13" ht="143.25" customHeight="1" x14ac:dyDescent="0.2">
      <c r="B6" s="110"/>
      <c r="C6" s="111" t="s">
        <v>50</v>
      </c>
      <c r="D6" s="112"/>
      <c r="E6" s="113"/>
      <c r="F6" s="111" t="s">
        <v>34</v>
      </c>
      <c r="G6" s="112"/>
      <c r="H6" s="113"/>
      <c r="I6" s="111" t="s">
        <v>35</v>
      </c>
      <c r="J6" s="112"/>
      <c r="K6" s="113"/>
      <c r="L6" s="114" t="s">
        <v>36</v>
      </c>
    </row>
    <row r="7" spans="2:13" x14ac:dyDescent="0.2">
      <c r="B7" s="115" t="s">
        <v>5</v>
      </c>
      <c r="C7" s="116" t="s">
        <v>37</v>
      </c>
      <c r="D7" s="117" t="s">
        <v>38</v>
      </c>
      <c r="E7" s="118" t="s">
        <v>39</v>
      </c>
      <c r="F7" s="119" t="s">
        <v>37</v>
      </c>
      <c r="G7" s="120" t="s">
        <v>38</v>
      </c>
      <c r="H7" s="121" t="s">
        <v>39</v>
      </c>
      <c r="I7" s="119" t="s">
        <v>37</v>
      </c>
      <c r="J7" s="120" t="s">
        <v>38</v>
      </c>
      <c r="K7" s="121" t="s">
        <v>39</v>
      </c>
      <c r="L7" s="122"/>
    </row>
    <row r="8" spans="2:13" x14ac:dyDescent="0.2">
      <c r="B8" s="123" t="str">
        <f>'[1]RFP Submittal'!A4</f>
        <v>Accenture, LLP</v>
      </c>
      <c r="C8" s="124"/>
      <c r="D8" s="125">
        <v>8</v>
      </c>
      <c r="E8" s="126">
        <f>C8*D8</f>
        <v>0</v>
      </c>
      <c r="F8" s="127"/>
      <c r="G8" s="128">
        <v>6</v>
      </c>
      <c r="H8" s="129">
        <f>F8*G8</f>
        <v>0</v>
      </c>
      <c r="I8" s="127"/>
      <c r="J8" s="128">
        <v>6</v>
      </c>
      <c r="K8" s="129">
        <f>I8*J8</f>
        <v>0</v>
      </c>
      <c r="L8" s="130">
        <f>K8+H8+E8</f>
        <v>0</v>
      </c>
      <c r="M8" s="84">
        <v>1</v>
      </c>
    </row>
    <row r="9" spans="2:13" x14ac:dyDescent="0.2">
      <c r="B9" s="123" t="str">
        <f>'[1]RFP Submittal'!A5</f>
        <v>Alembra Group Inc.</v>
      </c>
      <c r="C9" s="124"/>
      <c r="D9" s="125">
        <v>8</v>
      </c>
      <c r="E9" s="126">
        <f t="shared" ref="E9:E15" si="0">C9*D9</f>
        <v>0</v>
      </c>
      <c r="F9" s="127"/>
      <c r="G9" s="128">
        <v>6</v>
      </c>
      <c r="H9" s="129">
        <f t="shared" ref="H9:H15" si="1">F9*G9</f>
        <v>0</v>
      </c>
      <c r="I9" s="127"/>
      <c r="J9" s="128">
        <v>6</v>
      </c>
      <c r="K9" s="129">
        <f t="shared" ref="K9:K15" si="2">I9*J9</f>
        <v>0</v>
      </c>
      <c r="L9" s="130">
        <f t="shared" ref="L9:L15" si="3">K9+H9+E9</f>
        <v>0</v>
      </c>
      <c r="M9" s="84">
        <v>3</v>
      </c>
    </row>
    <row r="10" spans="2:13" x14ac:dyDescent="0.2">
      <c r="B10" s="123" t="str">
        <f>'[1]RFP Submittal'!A6</f>
        <v>Avante Solutions, Inc.</v>
      </c>
      <c r="C10" s="124"/>
      <c r="D10" s="125">
        <v>8</v>
      </c>
      <c r="E10" s="126">
        <f t="shared" si="0"/>
        <v>0</v>
      </c>
      <c r="F10" s="127"/>
      <c r="G10" s="128">
        <v>6</v>
      </c>
      <c r="H10" s="129">
        <f t="shared" si="1"/>
        <v>0</v>
      </c>
      <c r="I10" s="127"/>
      <c r="J10" s="128">
        <v>6</v>
      </c>
      <c r="K10" s="129">
        <f t="shared" si="2"/>
        <v>0</v>
      </c>
      <c r="L10" s="130">
        <f t="shared" si="3"/>
        <v>0</v>
      </c>
      <c r="M10" s="84">
        <v>4</v>
      </c>
    </row>
    <row r="11" spans="2:13" x14ac:dyDescent="0.2">
      <c r="B11" s="123" t="str">
        <f>'[1]RFP Submittal'!A7</f>
        <v xml:space="preserve"> Fan’s Global SocialNGN, LLC</v>
      </c>
      <c r="C11" s="124"/>
      <c r="D11" s="125">
        <v>8</v>
      </c>
      <c r="E11" s="126">
        <f t="shared" si="0"/>
        <v>0</v>
      </c>
      <c r="F11" s="127"/>
      <c r="G11" s="128">
        <v>6</v>
      </c>
      <c r="H11" s="129">
        <f t="shared" si="1"/>
        <v>0</v>
      </c>
      <c r="I11" s="127"/>
      <c r="J11" s="128">
        <v>6</v>
      </c>
      <c r="K11" s="129">
        <f t="shared" si="2"/>
        <v>0</v>
      </c>
      <c r="L11" s="130">
        <f t="shared" si="3"/>
        <v>0</v>
      </c>
      <c r="M11" s="84">
        <v>8</v>
      </c>
    </row>
    <row r="12" spans="2:13" x14ac:dyDescent="0.2">
      <c r="B12" s="123" t="str">
        <f>'[1]RFP Submittal'!A8</f>
        <v>Heat Software USA, Inc.</v>
      </c>
      <c r="C12" s="124"/>
      <c r="D12" s="125">
        <v>8</v>
      </c>
      <c r="E12" s="126">
        <f t="shared" si="0"/>
        <v>0</v>
      </c>
      <c r="F12" s="127"/>
      <c r="G12" s="128">
        <v>6</v>
      </c>
      <c r="H12" s="129">
        <f t="shared" si="1"/>
        <v>0</v>
      </c>
      <c r="I12" s="127"/>
      <c r="J12" s="128">
        <v>6</v>
      </c>
      <c r="K12" s="129">
        <f t="shared" si="2"/>
        <v>0</v>
      </c>
      <c r="L12" s="130">
        <f t="shared" si="3"/>
        <v>0</v>
      </c>
      <c r="M12" s="84">
        <v>5</v>
      </c>
    </row>
    <row r="13" spans="2:13" x14ac:dyDescent="0.2">
      <c r="B13" s="123" t="str">
        <f>'[1]RFP Submittal'!A9</f>
        <v>Precision Task Group, Inc.</v>
      </c>
      <c r="C13" s="124"/>
      <c r="D13" s="125">
        <v>8</v>
      </c>
      <c r="E13" s="126">
        <f t="shared" si="0"/>
        <v>0</v>
      </c>
      <c r="F13" s="127"/>
      <c r="G13" s="128">
        <v>6</v>
      </c>
      <c r="H13" s="129">
        <f t="shared" si="1"/>
        <v>0</v>
      </c>
      <c r="I13" s="127"/>
      <c r="J13" s="128">
        <v>6</v>
      </c>
      <c r="K13" s="129">
        <f t="shared" si="2"/>
        <v>0</v>
      </c>
      <c r="L13" s="130">
        <f t="shared" si="3"/>
        <v>0</v>
      </c>
      <c r="M13" s="84">
        <v>2</v>
      </c>
    </row>
    <row r="14" spans="2:13" x14ac:dyDescent="0.2">
      <c r="B14" s="123" t="str">
        <f>'[1]RFP Submittal'!A10</f>
        <v xml:space="preserve"> Sun View Software</v>
      </c>
      <c r="C14" s="124"/>
      <c r="D14" s="125">
        <v>8</v>
      </c>
      <c r="E14" s="126">
        <f t="shared" si="0"/>
        <v>0</v>
      </c>
      <c r="F14" s="127"/>
      <c r="G14" s="128">
        <v>6</v>
      </c>
      <c r="H14" s="129">
        <f t="shared" si="1"/>
        <v>0</v>
      </c>
      <c r="I14" s="127"/>
      <c r="J14" s="128">
        <v>6</v>
      </c>
      <c r="K14" s="129">
        <f t="shared" si="2"/>
        <v>0</v>
      </c>
      <c r="L14" s="130">
        <f t="shared" si="3"/>
        <v>0</v>
      </c>
      <c r="M14" s="84">
        <v>6</v>
      </c>
    </row>
    <row r="15" spans="2:13" x14ac:dyDescent="0.2">
      <c r="B15" s="123" t="str">
        <f>'[1]RFP Submittal'!A11</f>
        <v xml:space="preserve"> Vyom Labs Inc.</v>
      </c>
      <c r="C15" s="124"/>
      <c r="D15" s="125">
        <v>8</v>
      </c>
      <c r="E15" s="126">
        <f t="shared" si="0"/>
        <v>0</v>
      </c>
      <c r="F15" s="127"/>
      <c r="G15" s="128">
        <v>6</v>
      </c>
      <c r="H15" s="129">
        <f t="shared" si="1"/>
        <v>0</v>
      </c>
      <c r="I15" s="127"/>
      <c r="J15" s="128">
        <v>6</v>
      </c>
      <c r="K15" s="129">
        <f t="shared" si="2"/>
        <v>0</v>
      </c>
      <c r="L15" s="130">
        <f t="shared" si="3"/>
        <v>0</v>
      </c>
      <c r="M15" s="84">
        <v>7</v>
      </c>
    </row>
    <row r="16" spans="2:13" x14ac:dyDescent="0.2"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</row>
    <row r="17" spans="2:26" x14ac:dyDescent="0.2">
      <c r="B17" s="131" t="s">
        <v>40</v>
      </c>
      <c r="C17" s="131"/>
      <c r="D17" s="131"/>
      <c r="E17" s="131"/>
      <c r="F17" s="88"/>
      <c r="G17" s="88" t="s">
        <v>41</v>
      </c>
      <c r="H17" s="88"/>
      <c r="I17" s="88"/>
      <c r="J17" s="88"/>
      <c r="K17" s="88"/>
      <c r="L17" s="88"/>
    </row>
    <row r="18" spans="2:26" x14ac:dyDescent="0.2">
      <c r="B18" s="131"/>
      <c r="C18" s="131"/>
      <c r="D18" s="131"/>
      <c r="E18" s="131"/>
      <c r="F18" s="88"/>
      <c r="G18" s="88" t="s">
        <v>42</v>
      </c>
      <c r="H18" s="88"/>
      <c r="I18" s="88"/>
      <c r="J18" s="88"/>
      <c r="K18" s="88"/>
      <c r="L18" s="88"/>
    </row>
    <row r="19" spans="2:26" x14ac:dyDescent="0.2">
      <c r="B19" s="131"/>
      <c r="C19" s="131"/>
      <c r="D19" s="131"/>
      <c r="E19" s="131"/>
      <c r="F19" s="88"/>
      <c r="G19" s="88"/>
      <c r="H19" s="88"/>
      <c r="I19" s="88"/>
      <c r="J19" s="88"/>
      <c r="K19" s="88"/>
      <c r="L19" s="88"/>
    </row>
    <row r="20" spans="2:26" ht="13.5" thickBot="1" x14ac:dyDescent="0.25">
      <c r="B20" s="132"/>
      <c r="C20" s="132"/>
      <c r="D20" s="132"/>
      <c r="E20" s="132"/>
      <c r="F20" s="88"/>
      <c r="G20" s="133"/>
      <c r="H20" s="133"/>
      <c r="I20" s="133"/>
      <c r="J20" s="133"/>
      <c r="K20" s="133"/>
      <c r="L20" s="133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</row>
    <row r="21" spans="2:26" ht="15.75" thickTop="1" x14ac:dyDescent="0.25">
      <c r="B21" s="135" t="s">
        <v>43</v>
      </c>
      <c r="C21" s="136"/>
      <c r="D21" s="136"/>
      <c r="E21" s="137"/>
      <c r="F21" s="88"/>
      <c r="G21" s="138"/>
      <c r="H21" s="139"/>
      <c r="I21" s="133"/>
      <c r="J21" s="133"/>
      <c r="K21" s="133"/>
      <c r="L21" s="133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</row>
    <row r="22" spans="2:26" ht="14.25" x14ac:dyDescent="0.2">
      <c r="B22" s="140" t="s">
        <v>44</v>
      </c>
      <c r="C22" s="141"/>
      <c r="D22" s="141"/>
      <c r="E22" s="142"/>
      <c r="F22" s="88"/>
      <c r="G22" s="143"/>
      <c r="H22" s="138"/>
      <c r="I22" s="133"/>
      <c r="J22" s="133"/>
      <c r="K22" s="133"/>
      <c r="L22" s="133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2:26" ht="15" x14ac:dyDescent="0.25">
      <c r="B23" s="144" t="s">
        <v>45</v>
      </c>
      <c r="C23" s="145"/>
      <c r="D23" s="145"/>
      <c r="E23" s="146"/>
      <c r="F23" s="88"/>
      <c r="G23" s="147"/>
      <c r="H23" s="139"/>
      <c r="I23" s="133"/>
      <c r="J23" s="133"/>
      <c r="K23" s="133"/>
      <c r="L23" s="133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4" spans="2:26" ht="15" x14ac:dyDescent="0.25">
      <c r="B24" s="144" t="s">
        <v>46</v>
      </c>
      <c r="C24" s="145"/>
      <c r="D24" s="145"/>
      <c r="E24" s="146"/>
      <c r="F24" s="88"/>
      <c r="G24" s="147"/>
      <c r="H24" s="139"/>
      <c r="I24" s="133"/>
      <c r="J24" s="133"/>
      <c r="K24" s="133"/>
      <c r="L24" s="133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</row>
    <row r="25" spans="2:26" ht="15" x14ac:dyDescent="0.25">
      <c r="B25" s="144" t="s">
        <v>47</v>
      </c>
      <c r="C25" s="145"/>
      <c r="D25" s="145"/>
      <c r="E25" s="146"/>
      <c r="F25" s="88"/>
      <c r="G25" s="147"/>
      <c r="H25" s="139"/>
      <c r="I25" s="133"/>
      <c r="J25" s="133"/>
      <c r="K25" s="133"/>
      <c r="L25" s="133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</row>
    <row r="26" spans="2:26" ht="15" x14ac:dyDescent="0.25">
      <c r="B26" s="144" t="s">
        <v>48</v>
      </c>
      <c r="C26" s="145"/>
      <c r="D26" s="145"/>
      <c r="E26" s="146"/>
      <c r="F26" s="88"/>
      <c r="G26" s="147"/>
      <c r="H26" s="139"/>
      <c r="I26" s="133"/>
      <c r="J26" s="133"/>
      <c r="K26" s="133"/>
      <c r="L26" s="133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</row>
    <row r="27" spans="2:26" ht="15.75" thickBot="1" x14ac:dyDescent="0.3">
      <c r="B27" s="148" t="s">
        <v>49</v>
      </c>
      <c r="C27" s="149"/>
      <c r="D27" s="149"/>
      <c r="E27" s="150"/>
      <c r="F27" s="88"/>
      <c r="G27" s="147"/>
      <c r="H27" s="139"/>
      <c r="I27" s="133"/>
      <c r="J27" s="133"/>
      <c r="K27" s="133"/>
      <c r="L27" s="133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</row>
    <row r="28" spans="2:26" ht="13.5" thickTop="1" x14ac:dyDescent="0.2"/>
  </sheetData>
  <mergeCells count="16">
    <mergeCell ref="B26:E26"/>
    <mergeCell ref="B27:E27"/>
    <mergeCell ref="B17:E20"/>
    <mergeCell ref="B21:E21"/>
    <mergeCell ref="B22:E22"/>
    <mergeCell ref="B23:E23"/>
    <mergeCell ref="B24:E24"/>
    <mergeCell ref="B25:E25"/>
    <mergeCell ref="B1:D1"/>
    <mergeCell ref="C3:F3"/>
    <mergeCell ref="C5:E5"/>
    <mergeCell ref="F5:H5"/>
    <mergeCell ref="I5:K5"/>
    <mergeCell ref="C6:E6"/>
    <mergeCell ref="F6:H6"/>
    <mergeCell ref="I6:K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F1" sqref="F1"/>
    </sheetView>
  </sheetViews>
  <sheetFormatPr defaultRowHeight="12.75" x14ac:dyDescent="0.2"/>
  <sheetData>
    <row r="1" spans="1:8" ht="15.75" x14ac:dyDescent="0.25">
      <c r="A1" s="34" t="s">
        <v>0</v>
      </c>
      <c r="B1" s="34"/>
      <c r="C1" s="34"/>
      <c r="D1" s="34"/>
      <c r="E1" s="27"/>
      <c r="F1" s="27" t="s">
        <v>23</v>
      </c>
      <c r="G1" s="27"/>
      <c r="H1" s="27"/>
    </row>
    <row r="2" spans="1:8" ht="15.75" x14ac:dyDescent="0.25">
      <c r="A2" s="34"/>
      <c r="B2" s="33"/>
      <c r="C2" s="32"/>
      <c r="D2" s="32"/>
      <c r="E2" s="32"/>
      <c r="F2" s="32"/>
      <c r="G2" s="32"/>
      <c r="H2" s="32"/>
    </row>
    <row r="3" spans="1:8" x14ac:dyDescent="0.2">
      <c r="A3" s="101" t="s">
        <v>5</v>
      </c>
      <c r="B3" s="101"/>
      <c r="C3" s="101"/>
      <c r="D3" s="101"/>
      <c r="E3" s="38" t="s">
        <v>6</v>
      </c>
      <c r="F3" s="38" t="s">
        <v>7</v>
      </c>
      <c r="G3" s="38" t="s">
        <v>8</v>
      </c>
      <c r="H3" s="35" t="s">
        <v>9</v>
      </c>
    </row>
    <row r="4" spans="1:8" x14ac:dyDescent="0.2">
      <c r="A4" s="100" t="s">
        <v>14</v>
      </c>
      <c r="B4" s="100"/>
      <c r="C4" s="100"/>
      <c r="D4" s="100"/>
      <c r="E4" s="36">
        <v>0</v>
      </c>
      <c r="F4" s="36">
        <v>17.22</v>
      </c>
      <c r="G4" s="36">
        <v>20.34</v>
      </c>
      <c r="H4" s="37">
        <v>37.56</v>
      </c>
    </row>
    <row r="5" spans="1:8" x14ac:dyDescent="0.2">
      <c r="A5" s="100" t="s">
        <v>15</v>
      </c>
      <c r="B5" s="100"/>
      <c r="C5" s="100"/>
      <c r="D5" s="100"/>
      <c r="E5" s="36">
        <v>0</v>
      </c>
      <c r="F5" s="36">
        <v>15.66</v>
      </c>
      <c r="G5" s="36">
        <v>18.72</v>
      </c>
      <c r="H5" s="37">
        <v>34.379999999999995</v>
      </c>
    </row>
    <row r="6" spans="1:8" x14ac:dyDescent="0.2">
      <c r="A6" s="100" t="s">
        <v>16</v>
      </c>
      <c r="B6" s="100"/>
      <c r="C6" s="100"/>
      <c r="D6" s="100"/>
      <c r="E6" s="36">
        <v>0</v>
      </c>
      <c r="F6" s="36">
        <v>19.740000000000002</v>
      </c>
      <c r="G6" s="36">
        <v>20.399999999999999</v>
      </c>
      <c r="H6" s="37">
        <v>40.14</v>
      </c>
    </row>
    <row r="7" spans="1:8" x14ac:dyDescent="0.2">
      <c r="A7" s="100" t="s">
        <v>17</v>
      </c>
      <c r="B7" s="100"/>
      <c r="C7" s="100"/>
      <c r="D7" s="100"/>
      <c r="E7" s="36">
        <v>0</v>
      </c>
      <c r="F7" s="36">
        <v>13.559999999999999</v>
      </c>
      <c r="G7" s="36">
        <v>12.059999999999999</v>
      </c>
      <c r="H7" s="37">
        <v>25.619999999999997</v>
      </c>
    </row>
    <row r="8" spans="1:8" x14ac:dyDescent="0.2">
      <c r="A8" s="100" t="s">
        <v>18</v>
      </c>
      <c r="B8" s="100"/>
      <c r="C8" s="100"/>
      <c r="D8" s="100"/>
      <c r="E8" s="36">
        <v>0</v>
      </c>
      <c r="F8" s="36">
        <v>17.46</v>
      </c>
      <c r="G8" s="36">
        <v>19.559999999999999</v>
      </c>
      <c r="H8" s="37">
        <v>37.019999999999996</v>
      </c>
    </row>
    <row r="9" spans="1:8" x14ac:dyDescent="0.2">
      <c r="A9" s="100" t="s">
        <v>19</v>
      </c>
      <c r="B9" s="100"/>
      <c r="C9" s="100"/>
      <c r="D9" s="100"/>
      <c r="E9" s="36">
        <v>0</v>
      </c>
      <c r="F9" s="36">
        <v>16.32</v>
      </c>
      <c r="G9" s="36">
        <v>19.919999999999998</v>
      </c>
      <c r="H9" s="37">
        <v>36.239999999999995</v>
      </c>
    </row>
    <row r="10" spans="1:8" x14ac:dyDescent="0.2">
      <c r="A10" s="100" t="s">
        <v>20</v>
      </c>
      <c r="B10" s="100"/>
      <c r="C10" s="100"/>
      <c r="D10" s="100"/>
      <c r="E10" s="36">
        <v>0</v>
      </c>
      <c r="F10" s="36">
        <v>16.919999999999998</v>
      </c>
      <c r="G10" s="36">
        <v>19.559999999999999</v>
      </c>
      <c r="H10" s="37">
        <v>36.479999999999997</v>
      </c>
    </row>
    <row r="11" spans="1:8" x14ac:dyDescent="0.2">
      <c r="A11" s="100" t="s">
        <v>21</v>
      </c>
      <c r="B11" s="100"/>
      <c r="C11" s="100"/>
      <c r="D11" s="100"/>
      <c r="E11" s="36">
        <v>0</v>
      </c>
      <c r="F11" s="36">
        <v>16.259999999999998</v>
      </c>
      <c r="G11" s="36">
        <v>18.72</v>
      </c>
      <c r="H11" s="37">
        <v>34.979999999999997</v>
      </c>
    </row>
  </sheetData>
  <mergeCells count="9">
    <mergeCell ref="A3:D3"/>
    <mergeCell ref="A4:D4"/>
    <mergeCell ref="A7:D7"/>
    <mergeCell ref="A8:D8"/>
    <mergeCell ref="A9:D9"/>
    <mergeCell ref="A10:D10"/>
    <mergeCell ref="A11:D11"/>
    <mergeCell ref="A6:D6"/>
    <mergeCell ref="A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E25" sqref="E25"/>
    </sheetView>
  </sheetViews>
  <sheetFormatPr defaultRowHeight="12.75" x14ac:dyDescent="0.2"/>
  <sheetData>
    <row r="1" spans="1:8" ht="15.75" x14ac:dyDescent="0.25">
      <c r="A1" s="41" t="s">
        <v>0</v>
      </c>
      <c r="B1" s="41"/>
      <c r="C1" s="41"/>
      <c r="D1" s="41"/>
      <c r="E1" s="13"/>
      <c r="F1" s="13" t="s">
        <v>24</v>
      </c>
      <c r="G1" s="13"/>
      <c r="H1" s="13"/>
    </row>
    <row r="2" spans="1:8" ht="15.75" x14ac:dyDescent="0.25">
      <c r="A2" s="41"/>
      <c r="B2" s="40"/>
      <c r="C2" s="39"/>
      <c r="D2" s="39"/>
      <c r="E2" s="39"/>
      <c r="F2" s="39"/>
      <c r="G2" s="39"/>
      <c r="H2" s="39"/>
    </row>
    <row r="3" spans="1:8" x14ac:dyDescent="0.2">
      <c r="A3" s="101" t="s">
        <v>5</v>
      </c>
      <c r="B3" s="101"/>
      <c r="C3" s="101"/>
      <c r="D3" s="101"/>
      <c r="E3" s="45" t="s">
        <v>6</v>
      </c>
      <c r="F3" s="45" t="s">
        <v>7</v>
      </c>
      <c r="G3" s="45" t="s">
        <v>8</v>
      </c>
      <c r="H3" s="42" t="s">
        <v>9</v>
      </c>
    </row>
    <row r="4" spans="1:8" x14ac:dyDescent="0.2">
      <c r="A4" s="100" t="s">
        <v>14</v>
      </c>
      <c r="B4" s="100"/>
      <c r="C4" s="100"/>
      <c r="D4" s="100"/>
      <c r="E4" s="43">
        <v>0</v>
      </c>
      <c r="F4" s="43">
        <v>24.72</v>
      </c>
      <c r="G4" s="43">
        <v>25.98</v>
      </c>
      <c r="H4" s="44">
        <v>50.7</v>
      </c>
    </row>
    <row r="5" spans="1:8" x14ac:dyDescent="0.2">
      <c r="A5" s="100" t="s">
        <v>15</v>
      </c>
      <c r="B5" s="100"/>
      <c r="C5" s="100"/>
      <c r="D5" s="100"/>
      <c r="E5" s="43">
        <v>0</v>
      </c>
      <c r="F5" s="43">
        <v>23.4</v>
      </c>
      <c r="G5" s="43">
        <v>23.700000000000003</v>
      </c>
      <c r="H5" s="44">
        <v>47.1</v>
      </c>
    </row>
    <row r="6" spans="1:8" x14ac:dyDescent="0.2">
      <c r="A6" s="100" t="s">
        <v>16</v>
      </c>
      <c r="B6" s="100"/>
      <c r="C6" s="100"/>
      <c r="D6" s="100"/>
      <c r="E6" s="43">
        <v>0</v>
      </c>
      <c r="F6" s="43">
        <v>25.68</v>
      </c>
      <c r="G6" s="43">
        <v>26.28</v>
      </c>
      <c r="H6" s="44">
        <v>51.96</v>
      </c>
    </row>
    <row r="7" spans="1:8" x14ac:dyDescent="0.2">
      <c r="A7" s="100" t="s">
        <v>17</v>
      </c>
      <c r="B7" s="100"/>
      <c r="C7" s="100"/>
      <c r="D7" s="100"/>
      <c r="E7" s="43">
        <v>0</v>
      </c>
      <c r="F7" s="43">
        <v>12</v>
      </c>
      <c r="G7" s="43">
        <v>12</v>
      </c>
      <c r="H7" s="44">
        <v>24</v>
      </c>
    </row>
    <row r="8" spans="1:8" x14ac:dyDescent="0.2">
      <c r="A8" s="100" t="s">
        <v>18</v>
      </c>
      <c r="B8" s="100"/>
      <c r="C8" s="100"/>
      <c r="D8" s="100"/>
      <c r="E8" s="43">
        <v>0</v>
      </c>
      <c r="F8" s="43">
        <v>18.600000000000001</v>
      </c>
      <c r="G8" s="43">
        <v>21.6</v>
      </c>
      <c r="H8" s="44">
        <v>40.200000000000003</v>
      </c>
    </row>
    <row r="9" spans="1:8" x14ac:dyDescent="0.2">
      <c r="A9" s="100" t="s">
        <v>19</v>
      </c>
      <c r="B9" s="100"/>
      <c r="C9" s="100"/>
      <c r="D9" s="100"/>
      <c r="E9" s="43">
        <v>0</v>
      </c>
      <c r="F9" s="43">
        <v>24</v>
      </c>
      <c r="G9" s="43">
        <v>24</v>
      </c>
      <c r="H9" s="44">
        <v>48</v>
      </c>
    </row>
    <row r="10" spans="1:8" x14ac:dyDescent="0.2">
      <c r="A10" s="100" t="s">
        <v>20</v>
      </c>
      <c r="B10" s="100"/>
      <c r="C10" s="100"/>
      <c r="D10" s="100"/>
      <c r="E10" s="43">
        <v>0</v>
      </c>
      <c r="F10" s="43">
        <v>18.299999999999997</v>
      </c>
      <c r="G10" s="43">
        <v>21</v>
      </c>
      <c r="H10" s="44">
        <v>39.299999999999997</v>
      </c>
    </row>
    <row r="11" spans="1:8" x14ac:dyDescent="0.2">
      <c r="A11" s="100" t="s">
        <v>21</v>
      </c>
      <c r="B11" s="100"/>
      <c r="C11" s="100"/>
      <c r="D11" s="100"/>
      <c r="E11" s="43">
        <v>0</v>
      </c>
      <c r="F11" s="43">
        <v>22.200000000000003</v>
      </c>
      <c r="G11" s="43">
        <v>20.700000000000003</v>
      </c>
      <c r="H11" s="44">
        <v>42.900000000000006</v>
      </c>
    </row>
  </sheetData>
  <mergeCells count="9">
    <mergeCell ref="A3:D3"/>
    <mergeCell ref="A4:D4"/>
    <mergeCell ref="A7:D7"/>
    <mergeCell ref="A8:D8"/>
    <mergeCell ref="A9:D9"/>
    <mergeCell ref="A10:D10"/>
    <mergeCell ref="A11:D11"/>
    <mergeCell ref="A6:D6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F1" sqref="F1"/>
    </sheetView>
  </sheetViews>
  <sheetFormatPr defaultRowHeight="12.75" x14ac:dyDescent="0.2"/>
  <sheetData>
    <row r="1" spans="1:8" ht="15.75" x14ac:dyDescent="0.25">
      <c r="A1" s="48" t="s">
        <v>0</v>
      </c>
      <c r="B1" s="48"/>
      <c r="C1" s="48"/>
      <c r="D1" s="48"/>
      <c r="E1" s="13"/>
      <c r="F1" s="13" t="s">
        <v>25</v>
      </c>
      <c r="G1" s="13"/>
      <c r="H1" s="13"/>
    </row>
    <row r="2" spans="1:8" ht="15.75" x14ac:dyDescent="0.25">
      <c r="A2" s="48"/>
      <c r="B2" s="47"/>
      <c r="C2" s="46"/>
      <c r="D2" s="46"/>
      <c r="E2" s="46"/>
      <c r="F2" s="46"/>
      <c r="G2" s="46"/>
      <c r="H2" s="46"/>
    </row>
    <row r="3" spans="1:8" x14ac:dyDescent="0.2">
      <c r="A3" s="101" t="s">
        <v>5</v>
      </c>
      <c r="B3" s="101"/>
      <c r="C3" s="101"/>
      <c r="D3" s="101"/>
      <c r="E3" s="52" t="s">
        <v>6</v>
      </c>
      <c r="F3" s="52" t="s">
        <v>7</v>
      </c>
      <c r="G3" s="52" t="s">
        <v>8</v>
      </c>
      <c r="H3" s="49" t="s">
        <v>9</v>
      </c>
    </row>
    <row r="4" spans="1:8" x14ac:dyDescent="0.2">
      <c r="A4" s="100" t="s">
        <v>14</v>
      </c>
      <c r="B4" s="100"/>
      <c r="C4" s="100"/>
      <c r="D4" s="100"/>
      <c r="E4" s="50">
        <v>0</v>
      </c>
      <c r="F4" s="50">
        <v>24</v>
      </c>
      <c r="G4" s="50">
        <v>24</v>
      </c>
      <c r="H4" s="51">
        <v>48</v>
      </c>
    </row>
    <row r="5" spans="1:8" x14ac:dyDescent="0.2">
      <c r="A5" s="100" t="s">
        <v>15</v>
      </c>
      <c r="B5" s="100"/>
      <c r="C5" s="100"/>
      <c r="D5" s="100"/>
      <c r="E5" s="50">
        <v>0</v>
      </c>
      <c r="F5" s="50">
        <v>18</v>
      </c>
      <c r="G5" s="50">
        <v>18</v>
      </c>
      <c r="H5" s="51">
        <v>36</v>
      </c>
    </row>
    <row r="6" spans="1:8" x14ac:dyDescent="0.2">
      <c r="A6" s="100" t="s">
        <v>16</v>
      </c>
      <c r="B6" s="100"/>
      <c r="C6" s="100"/>
      <c r="D6" s="100"/>
      <c r="E6" s="50">
        <v>0</v>
      </c>
      <c r="F6" s="50">
        <v>24</v>
      </c>
      <c r="G6" s="50">
        <v>24</v>
      </c>
      <c r="H6" s="51">
        <v>48</v>
      </c>
    </row>
    <row r="7" spans="1:8" x14ac:dyDescent="0.2">
      <c r="A7" s="100" t="s">
        <v>17</v>
      </c>
      <c r="B7" s="100"/>
      <c r="C7" s="100"/>
      <c r="D7" s="100"/>
      <c r="E7" s="50">
        <v>0</v>
      </c>
      <c r="F7" s="50">
        <v>18</v>
      </c>
      <c r="G7" s="50">
        <v>18</v>
      </c>
      <c r="H7" s="51">
        <v>36</v>
      </c>
    </row>
    <row r="8" spans="1:8" x14ac:dyDescent="0.2">
      <c r="A8" s="100" t="s">
        <v>18</v>
      </c>
      <c r="B8" s="100"/>
      <c r="C8" s="100"/>
      <c r="D8" s="100"/>
      <c r="E8" s="50">
        <v>0</v>
      </c>
      <c r="F8" s="50">
        <v>21</v>
      </c>
      <c r="G8" s="50">
        <v>21</v>
      </c>
      <c r="H8" s="51">
        <v>42</v>
      </c>
    </row>
    <row r="9" spans="1:8" x14ac:dyDescent="0.2">
      <c r="A9" s="100" t="s">
        <v>19</v>
      </c>
      <c r="B9" s="100"/>
      <c r="C9" s="100"/>
      <c r="D9" s="100"/>
      <c r="E9" s="50">
        <v>0</v>
      </c>
      <c r="F9" s="50">
        <v>24</v>
      </c>
      <c r="G9" s="50">
        <v>24</v>
      </c>
      <c r="H9" s="51">
        <v>48</v>
      </c>
    </row>
    <row r="10" spans="1:8" x14ac:dyDescent="0.2">
      <c r="A10" s="100" t="s">
        <v>20</v>
      </c>
      <c r="B10" s="100"/>
      <c r="C10" s="100"/>
      <c r="D10" s="100"/>
      <c r="E10" s="50">
        <v>0</v>
      </c>
      <c r="F10" s="50">
        <v>21</v>
      </c>
      <c r="G10" s="50">
        <v>21</v>
      </c>
      <c r="H10" s="51">
        <v>42</v>
      </c>
    </row>
    <row r="11" spans="1:8" x14ac:dyDescent="0.2">
      <c r="A11" s="100" t="s">
        <v>21</v>
      </c>
      <c r="B11" s="100"/>
      <c r="C11" s="100"/>
      <c r="D11" s="100"/>
      <c r="E11" s="50">
        <v>0</v>
      </c>
      <c r="F11" s="50">
        <v>24</v>
      </c>
      <c r="G11" s="50">
        <v>24</v>
      </c>
      <c r="H11" s="51">
        <v>48</v>
      </c>
    </row>
  </sheetData>
  <mergeCells count="9">
    <mergeCell ref="A3:D3"/>
    <mergeCell ref="A4:D4"/>
    <mergeCell ref="A7:D7"/>
    <mergeCell ref="A8:D8"/>
    <mergeCell ref="A9:D9"/>
    <mergeCell ref="A10:D10"/>
    <mergeCell ref="A11:D11"/>
    <mergeCell ref="A6:D6"/>
    <mergeCell ref="A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F1" sqref="F1"/>
    </sheetView>
  </sheetViews>
  <sheetFormatPr defaultRowHeight="12.75" x14ac:dyDescent="0.2"/>
  <sheetData>
    <row r="1" spans="1:8" ht="15.75" x14ac:dyDescent="0.25">
      <c r="A1" s="55" t="s">
        <v>0</v>
      </c>
      <c r="B1" s="55"/>
      <c r="C1" s="55"/>
      <c r="D1" s="55"/>
      <c r="E1" s="13"/>
      <c r="F1" s="13" t="s">
        <v>26</v>
      </c>
      <c r="G1" s="13"/>
      <c r="H1" s="13"/>
    </row>
    <row r="2" spans="1:8" ht="15.75" x14ac:dyDescent="0.25">
      <c r="A2" s="55"/>
      <c r="B2" s="54"/>
      <c r="C2" s="53"/>
      <c r="D2" s="53"/>
      <c r="E2" s="53"/>
      <c r="F2" s="53"/>
      <c r="G2" s="53"/>
      <c r="H2" s="53"/>
    </row>
    <row r="3" spans="1:8" x14ac:dyDescent="0.2">
      <c r="A3" s="101" t="s">
        <v>5</v>
      </c>
      <c r="B3" s="101"/>
      <c r="C3" s="101"/>
      <c r="D3" s="101"/>
      <c r="E3" s="59" t="s">
        <v>6</v>
      </c>
      <c r="F3" s="59" t="s">
        <v>7</v>
      </c>
      <c r="G3" s="59" t="s">
        <v>8</v>
      </c>
      <c r="H3" s="56" t="s">
        <v>9</v>
      </c>
    </row>
    <row r="4" spans="1:8" x14ac:dyDescent="0.2">
      <c r="A4" s="100" t="s">
        <v>14</v>
      </c>
      <c r="B4" s="100"/>
      <c r="C4" s="100"/>
      <c r="D4" s="100"/>
      <c r="E4" s="57">
        <v>0</v>
      </c>
      <c r="F4" s="57">
        <v>28.200000000000003</v>
      </c>
      <c r="G4" s="57">
        <v>27.599999999999998</v>
      </c>
      <c r="H4" s="58">
        <v>55.8</v>
      </c>
    </row>
    <row r="5" spans="1:8" x14ac:dyDescent="0.2">
      <c r="A5" s="100" t="s">
        <v>15</v>
      </c>
      <c r="B5" s="100"/>
      <c r="C5" s="100"/>
      <c r="D5" s="100"/>
      <c r="E5" s="57">
        <v>0</v>
      </c>
      <c r="F5" s="57">
        <v>21</v>
      </c>
      <c r="G5" s="57">
        <v>21</v>
      </c>
      <c r="H5" s="58">
        <v>42</v>
      </c>
    </row>
    <row r="6" spans="1:8" x14ac:dyDescent="0.2">
      <c r="A6" s="100" t="s">
        <v>16</v>
      </c>
      <c r="B6" s="100"/>
      <c r="C6" s="100"/>
      <c r="D6" s="100"/>
      <c r="E6" s="57">
        <v>0</v>
      </c>
      <c r="F6" s="57">
        <v>27</v>
      </c>
      <c r="G6" s="57">
        <v>27</v>
      </c>
      <c r="H6" s="58">
        <v>54</v>
      </c>
    </row>
    <row r="7" spans="1:8" x14ac:dyDescent="0.2">
      <c r="A7" s="100" t="s">
        <v>17</v>
      </c>
      <c r="B7" s="100"/>
      <c r="C7" s="100"/>
      <c r="D7" s="100"/>
      <c r="E7" s="57">
        <v>0</v>
      </c>
      <c r="F7" s="57">
        <v>12</v>
      </c>
      <c r="G7" s="57">
        <v>12</v>
      </c>
      <c r="H7" s="58">
        <v>24</v>
      </c>
    </row>
    <row r="8" spans="1:8" x14ac:dyDescent="0.2">
      <c r="A8" s="100" t="s">
        <v>18</v>
      </c>
      <c r="B8" s="100"/>
      <c r="C8" s="100"/>
      <c r="D8" s="100"/>
      <c r="E8" s="57">
        <v>0</v>
      </c>
      <c r="F8" s="57">
        <v>25.200000000000003</v>
      </c>
      <c r="G8" s="57">
        <v>25.200000000000003</v>
      </c>
      <c r="H8" s="58">
        <v>50.400000000000006</v>
      </c>
    </row>
    <row r="9" spans="1:8" x14ac:dyDescent="0.2">
      <c r="A9" s="100" t="s">
        <v>19</v>
      </c>
      <c r="B9" s="100"/>
      <c r="C9" s="100"/>
      <c r="D9" s="100"/>
      <c r="E9" s="57">
        <v>0</v>
      </c>
      <c r="F9" s="57">
        <v>26.400000000000002</v>
      </c>
      <c r="G9" s="57">
        <v>26.400000000000002</v>
      </c>
      <c r="H9" s="58">
        <v>52.800000000000004</v>
      </c>
    </row>
    <row r="10" spans="1:8" x14ac:dyDescent="0.2">
      <c r="A10" s="100" t="s">
        <v>20</v>
      </c>
      <c r="B10" s="100"/>
      <c r="C10" s="100"/>
      <c r="D10" s="100"/>
      <c r="E10" s="57">
        <v>0</v>
      </c>
      <c r="F10" s="57">
        <v>18</v>
      </c>
      <c r="G10" s="57">
        <v>18</v>
      </c>
      <c r="H10" s="58">
        <v>36</v>
      </c>
    </row>
    <row r="11" spans="1:8" x14ac:dyDescent="0.2">
      <c r="A11" s="100" t="s">
        <v>21</v>
      </c>
      <c r="B11" s="100"/>
      <c r="C11" s="100"/>
      <c r="D11" s="100"/>
      <c r="E11" s="57">
        <v>0</v>
      </c>
      <c r="F11" s="57">
        <v>22.200000000000003</v>
      </c>
      <c r="G11" s="57">
        <v>22.799999999999997</v>
      </c>
      <c r="H11" s="58">
        <v>45</v>
      </c>
    </row>
  </sheetData>
  <mergeCells count="9">
    <mergeCell ref="A3:D3"/>
    <mergeCell ref="A4:D4"/>
    <mergeCell ref="A7:D7"/>
    <mergeCell ref="A8:D8"/>
    <mergeCell ref="A9:D9"/>
    <mergeCell ref="A10:D10"/>
    <mergeCell ref="A11:D11"/>
    <mergeCell ref="A6:D6"/>
    <mergeCell ref="A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G44" sqref="G44"/>
    </sheetView>
  </sheetViews>
  <sheetFormatPr defaultRowHeight="12.75" x14ac:dyDescent="0.2"/>
  <sheetData>
    <row r="1" spans="1:8" ht="15.75" x14ac:dyDescent="0.25">
      <c r="A1" s="62" t="s">
        <v>0</v>
      </c>
      <c r="B1" s="62"/>
      <c r="C1" s="62"/>
      <c r="D1" s="62"/>
      <c r="E1" s="13"/>
      <c r="F1" s="13" t="s">
        <v>27</v>
      </c>
      <c r="G1" s="13"/>
      <c r="H1" s="13"/>
    </row>
    <row r="2" spans="1:8" ht="15.75" x14ac:dyDescent="0.25">
      <c r="A2" s="62"/>
      <c r="B2" s="61"/>
      <c r="C2" s="60"/>
      <c r="D2" s="60"/>
      <c r="E2" s="60"/>
      <c r="F2" s="60"/>
      <c r="G2" s="60"/>
      <c r="H2" s="60"/>
    </row>
    <row r="3" spans="1:8" x14ac:dyDescent="0.2">
      <c r="A3" s="101" t="s">
        <v>5</v>
      </c>
      <c r="B3" s="101"/>
      <c r="C3" s="101"/>
      <c r="D3" s="101"/>
      <c r="E3" s="66" t="s">
        <v>6</v>
      </c>
      <c r="F3" s="66" t="s">
        <v>7</v>
      </c>
      <c r="G3" s="66" t="s">
        <v>8</v>
      </c>
      <c r="H3" s="63" t="s">
        <v>9</v>
      </c>
    </row>
    <row r="4" spans="1:8" x14ac:dyDescent="0.2">
      <c r="A4" s="100" t="s">
        <v>14</v>
      </c>
      <c r="B4" s="100"/>
      <c r="C4" s="100"/>
      <c r="D4" s="100"/>
      <c r="E4" s="64">
        <v>0</v>
      </c>
      <c r="F4" s="64">
        <v>26.28</v>
      </c>
      <c r="G4" s="64">
        <v>27.240000000000002</v>
      </c>
      <c r="H4" s="65">
        <v>53.52</v>
      </c>
    </row>
    <row r="5" spans="1:8" x14ac:dyDescent="0.2">
      <c r="A5" s="100" t="s">
        <v>15</v>
      </c>
      <c r="B5" s="100"/>
      <c r="C5" s="100"/>
      <c r="D5" s="100"/>
      <c r="E5" s="64">
        <v>0</v>
      </c>
      <c r="F5" s="64">
        <v>23.759999999999998</v>
      </c>
      <c r="G5" s="64">
        <v>26.700000000000003</v>
      </c>
      <c r="H5" s="65">
        <v>50.46</v>
      </c>
    </row>
    <row r="6" spans="1:8" x14ac:dyDescent="0.2">
      <c r="A6" s="100" t="s">
        <v>16</v>
      </c>
      <c r="B6" s="100"/>
      <c r="C6" s="100"/>
      <c r="D6" s="100"/>
      <c r="E6" s="64">
        <v>0</v>
      </c>
      <c r="F6" s="64">
        <v>25.740000000000002</v>
      </c>
      <c r="G6" s="64">
        <v>28.08</v>
      </c>
      <c r="H6" s="65">
        <v>53.82</v>
      </c>
    </row>
    <row r="7" spans="1:8" x14ac:dyDescent="0.2">
      <c r="A7" s="100" t="s">
        <v>17</v>
      </c>
      <c r="B7" s="100"/>
      <c r="C7" s="100"/>
      <c r="D7" s="100"/>
      <c r="E7" s="64">
        <v>0</v>
      </c>
      <c r="F7" s="64">
        <v>21.48</v>
      </c>
      <c r="G7" s="64">
        <v>15.18</v>
      </c>
      <c r="H7" s="65">
        <v>36.659999999999997</v>
      </c>
    </row>
    <row r="8" spans="1:8" x14ac:dyDescent="0.2">
      <c r="A8" s="100" t="s">
        <v>18</v>
      </c>
      <c r="B8" s="100"/>
      <c r="C8" s="100"/>
      <c r="D8" s="100"/>
      <c r="E8" s="64">
        <v>0</v>
      </c>
      <c r="F8" s="64">
        <v>25.200000000000003</v>
      </c>
      <c r="G8" s="64">
        <v>26.880000000000003</v>
      </c>
      <c r="H8" s="65">
        <v>52.080000000000005</v>
      </c>
    </row>
    <row r="9" spans="1:8" x14ac:dyDescent="0.2">
      <c r="A9" s="100" t="s">
        <v>19</v>
      </c>
      <c r="B9" s="100"/>
      <c r="C9" s="100"/>
      <c r="D9" s="100"/>
      <c r="E9" s="64">
        <v>0</v>
      </c>
      <c r="F9" s="64">
        <v>26.28</v>
      </c>
      <c r="G9" s="64">
        <v>27.240000000000002</v>
      </c>
      <c r="H9" s="65">
        <v>53.52</v>
      </c>
    </row>
    <row r="10" spans="1:8" x14ac:dyDescent="0.2">
      <c r="A10" s="100" t="s">
        <v>20</v>
      </c>
      <c r="B10" s="100"/>
      <c r="C10" s="100"/>
      <c r="D10" s="100"/>
      <c r="E10" s="64">
        <v>0</v>
      </c>
      <c r="F10" s="64">
        <v>18.419999999999998</v>
      </c>
      <c r="G10" s="64">
        <v>22.200000000000003</v>
      </c>
      <c r="H10" s="65">
        <v>40.620000000000005</v>
      </c>
    </row>
    <row r="11" spans="1:8" x14ac:dyDescent="0.2">
      <c r="A11" s="100" t="s">
        <v>21</v>
      </c>
      <c r="B11" s="100"/>
      <c r="C11" s="100"/>
      <c r="D11" s="100"/>
      <c r="E11" s="64">
        <v>0</v>
      </c>
      <c r="F11" s="64">
        <v>21.12</v>
      </c>
      <c r="G11" s="64">
        <v>17.82</v>
      </c>
      <c r="H11" s="65">
        <v>38.94</v>
      </c>
    </row>
  </sheetData>
  <mergeCells count="9">
    <mergeCell ref="A3:D3"/>
    <mergeCell ref="A4:D4"/>
    <mergeCell ref="A7:D7"/>
    <mergeCell ref="A8:D8"/>
    <mergeCell ref="A9:D9"/>
    <mergeCell ref="A10:D10"/>
    <mergeCell ref="A11:D11"/>
    <mergeCell ref="A6:D6"/>
    <mergeCell ref="A5:D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F1" sqref="F1"/>
    </sheetView>
  </sheetViews>
  <sheetFormatPr defaultRowHeight="12.75" x14ac:dyDescent="0.2"/>
  <cols>
    <col min="1" max="16384" width="9.140625" style="60"/>
  </cols>
  <sheetData>
    <row r="1" spans="1:8" ht="15.75" x14ac:dyDescent="0.25">
      <c r="A1" s="69" t="s">
        <v>0</v>
      </c>
      <c r="B1" s="69"/>
      <c r="C1" s="69"/>
      <c r="D1" s="69"/>
      <c r="E1" s="13"/>
      <c r="F1" s="13" t="s">
        <v>28</v>
      </c>
      <c r="G1" s="13"/>
      <c r="H1" s="13"/>
    </row>
    <row r="2" spans="1:8" ht="15.75" x14ac:dyDescent="0.25">
      <c r="A2" s="69"/>
      <c r="B2" s="68"/>
      <c r="C2" s="67"/>
      <c r="D2" s="67"/>
      <c r="E2" s="67"/>
      <c r="F2" s="67"/>
      <c r="G2" s="67"/>
      <c r="H2" s="67"/>
    </row>
    <row r="3" spans="1:8" x14ac:dyDescent="0.2">
      <c r="A3" s="75" t="s">
        <v>5</v>
      </c>
      <c r="B3" s="75"/>
      <c r="C3" s="75"/>
      <c r="D3" s="75"/>
      <c r="E3" s="73" t="s">
        <v>6</v>
      </c>
      <c r="F3" s="73" t="s">
        <v>7</v>
      </c>
      <c r="G3" s="73" t="s">
        <v>8</v>
      </c>
      <c r="H3" s="70" t="s">
        <v>9</v>
      </c>
    </row>
    <row r="4" spans="1:8" x14ac:dyDescent="0.2">
      <c r="A4" s="17" t="s">
        <v>14</v>
      </c>
      <c r="B4" s="17"/>
      <c r="C4" s="17"/>
      <c r="D4" s="17"/>
      <c r="E4" s="71">
        <v>0</v>
      </c>
      <c r="F4" s="71">
        <v>23.4</v>
      </c>
      <c r="G4" s="71">
        <v>24</v>
      </c>
      <c r="H4" s="72">
        <v>47.4</v>
      </c>
    </row>
    <row r="5" spans="1:8" x14ac:dyDescent="0.2">
      <c r="A5" s="74" t="s">
        <v>15</v>
      </c>
      <c r="B5" s="74"/>
      <c r="C5" s="74"/>
      <c r="D5" s="74"/>
      <c r="E5" s="71">
        <v>0</v>
      </c>
      <c r="F5" s="71">
        <v>22.8</v>
      </c>
      <c r="G5" s="71">
        <v>22.8</v>
      </c>
      <c r="H5" s="72">
        <v>45.6</v>
      </c>
    </row>
    <row r="6" spans="1:8" x14ac:dyDescent="0.2">
      <c r="A6" s="74" t="s">
        <v>16</v>
      </c>
      <c r="B6" s="74"/>
      <c r="C6" s="74"/>
      <c r="D6" s="74"/>
      <c r="E6" s="71">
        <v>0</v>
      </c>
      <c r="F6" s="71">
        <v>22.8</v>
      </c>
      <c r="G6" s="71">
        <v>24</v>
      </c>
      <c r="H6" s="72">
        <v>46.8</v>
      </c>
    </row>
    <row r="7" spans="1:8" x14ac:dyDescent="0.2">
      <c r="A7" s="74" t="s">
        <v>17</v>
      </c>
      <c r="B7" s="74"/>
      <c r="C7" s="74"/>
      <c r="D7" s="74"/>
      <c r="E7" s="71">
        <v>0</v>
      </c>
      <c r="F7" s="71">
        <v>8.4</v>
      </c>
      <c r="G7" s="71">
        <v>9</v>
      </c>
      <c r="H7" s="72">
        <v>17.399999999999999</v>
      </c>
    </row>
    <row r="8" spans="1:8" x14ac:dyDescent="0.2">
      <c r="A8" s="74" t="s">
        <v>18</v>
      </c>
      <c r="B8" s="74"/>
      <c r="C8" s="74"/>
      <c r="D8" s="74"/>
      <c r="E8" s="71">
        <v>0</v>
      </c>
      <c r="F8" s="71">
        <v>21</v>
      </c>
      <c r="G8" s="71">
        <v>21</v>
      </c>
      <c r="H8" s="72">
        <v>42</v>
      </c>
    </row>
    <row r="9" spans="1:8" x14ac:dyDescent="0.2">
      <c r="A9" s="74" t="s">
        <v>19</v>
      </c>
      <c r="B9" s="74"/>
      <c r="C9" s="74"/>
      <c r="D9" s="74"/>
      <c r="E9" s="71">
        <v>0</v>
      </c>
      <c r="F9" s="71">
        <v>23.4</v>
      </c>
      <c r="G9" s="71">
        <v>24</v>
      </c>
      <c r="H9" s="72">
        <v>47.4</v>
      </c>
    </row>
    <row r="10" spans="1:8" x14ac:dyDescent="0.2">
      <c r="A10" s="74" t="s">
        <v>20</v>
      </c>
      <c r="B10" s="74"/>
      <c r="C10" s="74"/>
      <c r="D10" s="74"/>
      <c r="E10" s="71">
        <v>0</v>
      </c>
      <c r="F10" s="71">
        <v>19.2</v>
      </c>
      <c r="G10" s="71">
        <v>19.2</v>
      </c>
      <c r="H10" s="72">
        <v>38.4</v>
      </c>
    </row>
    <row r="11" spans="1:8" x14ac:dyDescent="0.2">
      <c r="A11" s="74" t="s">
        <v>21</v>
      </c>
      <c r="B11" s="74"/>
      <c r="C11" s="74"/>
      <c r="D11" s="74"/>
      <c r="E11" s="71">
        <v>0</v>
      </c>
      <c r="F11" s="71">
        <v>19.8</v>
      </c>
      <c r="G11" s="71">
        <v>21</v>
      </c>
      <c r="H11" s="72">
        <v>40.799999999999997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workbookViewId="0">
      <selection activeCell="F1" sqref="F1"/>
    </sheetView>
  </sheetViews>
  <sheetFormatPr defaultRowHeight="12.75" x14ac:dyDescent="0.2"/>
  <cols>
    <col min="1" max="16384" width="9.140625" style="67"/>
  </cols>
  <sheetData>
    <row r="1" spans="1:8" ht="15.75" x14ac:dyDescent="0.25">
      <c r="A1" s="79" t="s">
        <v>0</v>
      </c>
      <c r="B1" s="79"/>
      <c r="C1" s="79"/>
      <c r="D1" s="79"/>
      <c r="E1" s="27"/>
      <c r="F1" s="27" t="s">
        <v>29</v>
      </c>
      <c r="G1" s="27"/>
      <c r="H1" s="27"/>
    </row>
    <row r="2" spans="1:8" ht="15.75" x14ac:dyDescent="0.25">
      <c r="A2" s="79"/>
      <c r="B2" s="78"/>
      <c r="C2" s="77"/>
      <c r="D2" s="77"/>
      <c r="E2" s="77"/>
      <c r="F2" s="77"/>
      <c r="G2" s="77"/>
      <c r="H2" s="77"/>
    </row>
    <row r="3" spans="1:8" x14ac:dyDescent="0.2">
      <c r="A3" s="101" t="s">
        <v>5</v>
      </c>
      <c r="B3" s="101"/>
      <c r="C3" s="101"/>
      <c r="D3" s="101"/>
      <c r="E3" s="83" t="s">
        <v>6</v>
      </c>
      <c r="F3" s="83" t="s">
        <v>7</v>
      </c>
      <c r="G3" s="83" t="s">
        <v>8</v>
      </c>
      <c r="H3" s="80" t="s">
        <v>9</v>
      </c>
    </row>
    <row r="4" spans="1:8" x14ac:dyDescent="0.2">
      <c r="A4" s="102" t="s">
        <v>14</v>
      </c>
      <c r="B4" s="102"/>
      <c r="C4" s="102"/>
      <c r="D4" s="102"/>
      <c r="E4" s="81">
        <v>0</v>
      </c>
      <c r="F4" s="81">
        <v>27</v>
      </c>
      <c r="G4" s="81">
        <v>27</v>
      </c>
      <c r="H4" s="82">
        <v>54</v>
      </c>
    </row>
    <row r="5" spans="1:8" x14ac:dyDescent="0.2">
      <c r="A5" s="100" t="s">
        <v>15</v>
      </c>
      <c r="B5" s="100"/>
      <c r="C5" s="100"/>
      <c r="D5" s="100"/>
      <c r="E5" s="81">
        <v>0</v>
      </c>
      <c r="F5" s="81">
        <v>27</v>
      </c>
      <c r="G5" s="81">
        <v>27</v>
      </c>
      <c r="H5" s="82">
        <v>54</v>
      </c>
    </row>
    <row r="6" spans="1:8" x14ac:dyDescent="0.2">
      <c r="A6" s="100" t="s">
        <v>16</v>
      </c>
      <c r="B6" s="100"/>
      <c r="C6" s="100"/>
      <c r="D6" s="100"/>
      <c r="E6" s="81">
        <v>0</v>
      </c>
      <c r="F6" s="81">
        <v>27</v>
      </c>
      <c r="G6" s="81">
        <v>24</v>
      </c>
      <c r="H6" s="82">
        <v>51</v>
      </c>
    </row>
    <row r="7" spans="1:8" x14ac:dyDescent="0.2">
      <c r="A7" s="100" t="s">
        <v>17</v>
      </c>
      <c r="B7" s="100"/>
      <c r="C7" s="100"/>
      <c r="D7" s="100"/>
      <c r="E7" s="81">
        <v>0</v>
      </c>
      <c r="F7" s="81">
        <v>15</v>
      </c>
      <c r="G7" s="81">
        <v>15</v>
      </c>
      <c r="H7" s="82">
        <v>30</v>
      </c>
    </row>
    <row r="8" spans="1:8" x14ac:dyDescent="0.2">
      <c r="A8" s="100" t="s">
        <v>18</v>
      </c>
      <c r="B8" s="100"/>
      <c r="C8" s="100"/>
      <c r="D8" s="100"/>
      <c r="E8" s="81">
        <v>0</v>
      </c>
      <c r="F8" s="81">
        <v>23.4</v>
      </c>
      <c r="G8" s="81">
        <v>18</v>
      </c>
      <c r="H8" s="82">
        <v>41.4</v>
      </c>
    </row>
    <row r="9" spans="1:8" x14ac:dyDescent="0.2">
      <c r="A9" s="100" t="s">
        <v>19</v>
      </c>
      <c r="B9" s="100"/>
      <c r="C9" s="100"/>
      <c r="D9" s="100"/>
      <c r="E9" s="81">
        <v>0</v>
      </c>
      <c r="F9" s="81">
        <v>27</v>
      </c>
      <c r="G9" s="81">
        <v>27</v>
      </c>
      <c r="H9" s="82">
        <v>54</v>
      </c>
    </row>
    <row r="10" spans="1:8" x14ac:dyDescent="0.2">
      <c r="A10" s="100" t="s">
        <v>20</v>
      </c>
      <c r="B10" s="100"/>
      <c r="C10" s="100"/>
      <c r="D10" s="100"/>
      <c r="E10" s="81">
        <v>0</v>
      </c>
      <c r="F10" s="81">
        <v>27</v>
      </c>
      <c r="G10" s="81">
        <v>24</v>
      </c>
      <c r="H10" s="82">
        <v>51</v>
      </c>
    </row>
    <row r="11" spans="1:8" x14ac:dyDescent="0.2">
      <c r="A11" s="100" t="s">
        <v>21</v>
      </c>
      <c r="B11" s="100"/>
      <c r="C11" s="100"/>
      <c r="D11" s="100"/>
      <c r="E11" s="81">
        <v>0</v>
      </c>
      <c r="F11" s="81">
        <v>14.399999999999999</v>
      </c>
      <c r="G11" s="81">
        <v>20.399999999999999</v>
      </c>
      <c r="H11" s="82">
        <v>34.799999999999997</v>
      </c>
    </row>
  </sheetData>
  <mergeCells count="9">
    <mergeCell ref="A10:D10"/>
    <mergeCell ref="A11:D11"/>
    <mergeCell ref="A6:D6"/>
    <mergeCell ref="A5:D5"/>
    <mergeCell ref="A3:D3"/>
    <mergeCell ref="A4:D4"/>
    <mergeCell ref="A7:D7"/>
    <mergeCell ref="A8:D8"/>
    <mergeCell ref="A9:D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1"/>
  <sheetViews>
    <sheetView workbookViewId="0">
      <selection activeCell="B44" sqref="B44"/>
    </sheetView>
  </sheetViews>
  <sheetFormatPr defaultRowHeight="12.75" x14ac:dyDescent="0.2"/>
  <sheetData>
    <row r="1" spans="1:8" ht="15.75" x14ac:dyDescent="0.25">
      <c r="A1" s="87" t="s">
        <v>0</v>
      </c>
      <c r="B1" s="87"/>
      <c r="C1" s="87"/>
      <c r="D1" s="87"/>
      <c r="E1" s="13"/>
      <c r="F1" s="13" t="s">
        <v>30</v>
      </c>
      <c r="G1" s="13"/>
      <c r="H1" s="13"/>
    </row>
    <row r="2" spans="1:8" ht="15.75" x14ac:dyDescent="0.25">
      <c r="A2" s="87"/>
      <c r="B2" s="86"/>
      <c r="C2" s="84"/>
      <c r="D2" s="84"/>
      <c r="E2" s="84"/>
      <c r="F2" s="84"/>
      <c r="G2" s="84"/>
      <c r="H2" s="84"/>
    </row>
    <row r="3" spans="1:8" x14ac:dyDescent="0.2">
      <c r="A3" s="101" t="s">
        <v>5</v>
      </c>
      <c r="B3" s="101"/>
      <c r="C3" s="101"/>
      <c r="D3" s="101"/>
      <c r="E3" s="92" t="s">
        <v>6</v>
      </c>
      <c r="F3" s="92" t="s">
        <v>7</v>
      </c>
      <c r="G3" s="92" t="s">
        <v>8</v>
      </c>
      <c r="H3" s="89" t="s">
        <v>9</v>
      </c>
    </row>
    <row r="4" spans="1:8" x14ac:dyDescent="0.2">
      <c r="A4" s="100" t="s">
        <v>14</v>
      </c>
      <c r="B4" s="100"/>
      <c r="C4" s="100"/>
      <c r="D4" s="100"/>
      <c r="E4" s="90">
        <v>8</v>
      </c>
      <c r="F4" s="90">
        <v>0</v>
      </c>
      <c r="G4" s="90">
        <v>0</v>
      </c>
      <c r="H4" s="91">
        <v>8</v>
      </c>
    </row>
    <row r="5" spans="1:8" x14ac:dyDescent="0.2">
      <c r="A5" s="100" t="s">
        <v>15</v>
      </c>
      <c r="B5" s="100"/>
      <c r="C5" s="100"/>
      <c r="D5" s="100"/>
      <c r="E5" s="90">
        <v>40</v>
      </c>
      <c r="F5" s="90">
        <v>0</v>
      </c>
      <c r="G5" s="90">
        <v>0</v>
      </c>
      <c r="H5" s="91">
        <v>40</v>
      </c>
    </row>
    <row r="6" spans="1:8" x14ac:dyDescent="0.2">
      <c r="A6" s="100" t="s">
        <v>16</v>
      </c>
      <c r="B6" s="100"/>
      <c r="C6" s="100"/>
      <c r="D6" s="100"/>
      <c r="E6" s="90">
        <v>24</v>
      </c>
      <c r="F6" s="90">
        <v>0</v>
      </c>
      <c r="G6" s="90">
        <v>0</v>
      </c>
      <c r="H6" s="91">
        <v>24</v>
      </c>
    </row>
    <row r="7" spans="1:8" x14ac:dyDescent="0.2">
      <c r="A7" s="100" t="s">
        <v>17</v>
      </c>
      <c r="B7" s="100"/>
      <c r="C7" s="100"/>
      <c r="D7" s="100"/>
      <c r="E7" s="90">
        <v>24</v>
      </c>
      <c r="F7" s="90">
        <v>0</v>
      </c>
      <c r="G7" s="90">
        <v>0</v>
      </c>
      <c r="H7" s="91">
        <v>24</v>
      </c>
    </row>
    <row r="8" spans="1:8" x14ac:dyDescent="0.2">
      <c r="A8" s="100" t="s">
        <v>18</v>
      </c>
      <c r="B8" s="100"/>
      <c r="C8" s="100"/>
      <c r="D8" s="100"/>
      <c r="E8" s="90">
        <v>24</v>
      </c>
      <c r="F8" s="90">
        <v>0</v>
      </c>
      <c r="G8" s="90">
        <v>0</v>
      </c>
      <c r="H8" s="91">
        <v>24</v>
      </c>
    </row>
    <row r="9" spans="1:8" x14ac:dyDescent="0.2">
      <c r="A9" s="100" t="s">
        <v>19</v>
      </c>
      <c r="B9" s="100"/>
      <c r="C9" s="100"/>
      <c r="D9" s="100"/>
      <c r="E9" s="90">
        <v>8</v>
      </c>
      <c r="F9" s="90">
        <v>0</v>
      </c>
      <c r="G9" s="90">
        <v>0</v>
      </c>
      <c r="H9" s="91">
        <v>8</v>
      </c>
    </row>
    <row r="10" spans="1:8" x14ac:dyDescent="0.2">
      <c r="A10" s="100" t="s">
        <v>20</v>
      </c>
      <c r="B10" s="100"/>
      <c r="C10" s="100"/>
      <c r="D10" s="100"/>
      <c r="E10" s="90">
        <v>40</v>
      </c>
      <c r="F10" s="90">
        <v>0</v>
      </c>
      <c r="G10" s="90">
        <v>0</v>
      </c>
      <c r="H10" s="91">
        <v>40</v>
      </c>
    </row>
    <row r="11" spans="1:8" x14ac:dyDescent="0.2">
      <c r="A11" s="100" t="s">
        <v>21</v>
      </c>
      <c r="B11" s="100"/>
      <c r="C11" s="100"/>
      <c r="D11" s="100"/>
      <c r="E11" s="90">
        <v>40</v>
      </c>
      <c r="F11" s="90">
        <v>0</v>
      </c>
      <c r="G11" s="90">
        <v>0</v>
      </c>
      <c r="H11" s="91">
        <v>40</v>
      </c>
    </row>
  </sheetData>
  <mergeCells count="9">
    <mergeCell ref="A3:D3"/>
    <mergeCell ref="A4:D4"/>
    <mergeCell ref="A7:D7"/>
    <mergeCell ref="A8:D8"/>
    <mergeCell ref="A9:D9"/>
    <mergeCell ref="A10:D10"/>
    <mergeCell ref="A11:D11"/>
    <mergeCell ref="A6:D6"/>
    <mergeCell ref="A5:D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Technical</vt:lpstr>
      <vt:lpstr>Non-Technical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2017-07-20T19:47:29Z</dcterms:modified>
</cp:coreProperties>
</file>