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410" yWindow="540" windowWidth="17115" windowHeight="9855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K10" i="12" l="1"/>
  <c r="L10" i="12" s="1"/>
  <c r="H10" i="12"/>
  <c r="E10" i="12"/>
  <c r="B10" i="12"/>
  <c r="L9" i="12"/>
  <c r="K9" i="12"/>
  <c r="H9" i="12"/>
  <c r="E9" i="12"/>
  <c r="B9" i="12"/>
  <c r="K8" i="12"/>
  <c r="L8" i="12" s="1"/>
  <c r="H8" i="12"/>
  <c r="E8" i="12"/>
  <c r="B8" i="12"/>
  <c r="E1" i="12"/>
  <c r="B6" i="1" l="1"/>
  <c r="B7" i="1"/>
  <c r="B5" i="1"/>
  <c r="H5" i="4"/>
  <c r="H6" i="4"/>
  <c r="H4" i="4"/>
  <c r="A2" i="7" l="1"/>
  <c r="A2" i="6"/>
  <c r="B7" i="6" l="1"/>
  <c r="B6" i="6"/>
  <c r="B5" i="6"/>
  <c r="H4" i="7" l="1"/>
  <c r="C4" i="7"/>
  <c r="D4" i="7"/>
  <c r="E4" i="7"/>
  <c r="F4" i="7"/>
  <c r="G4" i="7"/>
  <c r="B4" i="7"/>
  <c r="G6" i="1" l="1"/>
  <c r="G6" i="7" s="1"/>
  <c r="G7" i="1"/>
  <c r="G7" i="7" s="1"/>
  <c r="G5" i="1"/>
  <c r="G5" i="7" s="1"/>
  <c r="F6" i="1" l="1"/>
  <c r="F6" i="7" s="1"/>
  <c r="F7" i="1"/>
  <c r="F7" i="7" s="1"/>
  <c r="F5" i="1"/>
  <c r="F5" i="7" s="1"/>
  <c r="E6" i="1" l="1"/>
  <c r="E6" i="7" s="1"/>
  <c r="E7" i="1"/>
  <c r="E7" i="7" s="1"/>
  <c r="E5" i="1"/>
  <c r="E5" i="7" s="1"/>
  <c r="C7" i="6" l="1"/>
  <c r="J7" i="7" s="1"/>
  <c r="C6" i="6"/>
  <c r="J6" i="7" s="1"/>
  <c r="C5" i="6"/>
  <c r="J5" i="7" s="1"/>
  <c r="A7" i="7"/>
  <c r="A6" i="7"/>
  <c r="A5" i="7"/>
  <c r="A7" i="6"/>
  <c r="A6" i="6"/>
  <c r="A5" i="6"/>
  <c r="D5" i="6" l="1"/>
  <c r="D6" i="6" l="1"/>
  <c r="D7" i="6"/>
  <c r="H6" i="1"/>
  <c r="H6" i="7" s="1"/>
  <c r="H7" i="1"/>
  <c r="H7" i="7" s="1"/>
  <c r="H5" i="1"/>
  <c r="H5" i="7" s="1"/>
  <c r="D6" i="1"/>
  <c r="D6" i="7" s="1"/>
  <c r="D7" i="1"/>
  <c r="D7" i="7" s="1"/>
  <c r="D5" i="1"/>
  <c r="D5" i="7" s="1"/>
  <c r="C6" i="1"/>
  <c r="C6" i="7" s="1"/>
  <c r="C7" i="1"/>
  <c r="C7" i="7" s="1"/>
  <c r="C5" i="1"/>
  <c r="C5" i="7" s="1"/>
  <c r="B6" i="7"/>
  <c r="B7" i="7"/>
  <c r="B5" i="7"/>
  <c r="A6" i="1"/>
  <c r="A7" i="1"/>
  <c r="A5" i="1"/>
  <c r="I5" i="7" l="1"/>
  <c r="K5" i="7" s="1"/>
  <c r="I7" i="7"/>
  <c r="K7" i="7" s="1"/>
  <c r="I6" i="7"/>
  <c r="K6" i="7" s="1"/>
  <c r="I5" i="1"/>
  <c r="I7" i="1"/>
  <c r="I6" i="1"/>
  <c r="L5" i="7" l="1"/>
  <c r="L6" i="7"/>
  <c r="L7" i="7"/>
  <c r="J6" i="1"/>
  <c r="J7" i="1"/>
  <c r="J5" i="1"/>
</calcChain>
</file>

<file path=xl/sharedStrings.xml><?xml version="1.0" encoding="utf-8"?>
<sst xmlns="http://schemas.openxmlformats.org/spreadsheetml/2006/main" count="123" uniqueCount="46">
  <si>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</si>
  <si>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</si>
  <si>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</si>
  <si>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</si>
  <si>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</si>
  <si>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</si>
  <si>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</si>
  <si>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</si>
  <si>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</si>
  <si>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</si>
  <si>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</si>
  <si>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</si>
  <si>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</si>
  <si>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</si>
  <si>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</si>
  <si>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</si>
  <si>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</si>
  <si>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</si>
  <si>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</si>
  <si>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</si>
  <si>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</si>
  <si>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RFP730-16026 Digital Indoor Marquee</t>
  </si>
  <si>
    <t>Hairel Enterprises</t>
  </si>
  <si>
    <t>Network Cabling Services</t>
  </si>
  <si>
    <t>Visionality</t>
  </si>
  <si>
    <t>RESPONDENT EVALUATION MATRIX</t>
  </si>
  <si>
    <t>Evaluator Name:</t>
  </si>
  <si>
    <t>Name</t>
  </si>
  <si>
    <t xml:space="preserve">Criteria 1 </t>
  </si>
  <si>
    <t>Availability:  Respondent’s ability to be available in-person and remotely as appropriate.  Proposed operational and transition plan with schedule.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</si>
  <si>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</si>
  <si>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</si>
  <si>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</si>
  <si>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</si>
  <si>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</si>
  <si>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</si>
  <si>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</si>
  <si>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</si>
  <si>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</si>
  <si>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</si>
  <si>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</si>
  <si>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</si>
  <si>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</si>
  <si>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</si>
  <si>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Cost 
**DO NOT EVALUATE COST. Evaluator 7 WILL EVALUATE COST.**</t>
  </si>
  <si>
    <t>Project Management:  
Installation Services
Ongoing Support
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</si>
</sst>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3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3" fillId="4" borderId="7" applyNumberFormat="0" applyFont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14" fillId="4" borderId="7" applyNumberFormat="0" applyFont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9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6" borderId="0" applyNumberFormat="0" applyBorder="0" applyAlignment="0" applyProtection="0"/>
    <xf numFmtId="0" fontId="18" fillId="23" borderId="8" applyNumberForma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5" borderId="0" applyNumberFormat="0" applyBorder="0" applyAlignment="0" applyProtection="0"/>
    <xf numFmtId="0" fontId="28" fillId="23" borderId="14" applyNumberFormat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13" fillId="0" borderId="0"/>
    <xf numFmtId="0" fontId="13" fillId="4" borderId="7" applyNumberFormat="0" applyFont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12" fillId="0" borderId="0" xfId="0" applyFont="1"/>
    <xf numFmtId="0" fontId="12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4" fontId="12" fillId="0" borderId="5" xfId="0" applyNumberFormat="1" applyFont="1" applyBorder="1"/>
    <xf numFmtId="0" fontId="12" fillId="3" borderId="6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0" fillId="0" borderId="0" xfId="0" applyBorder="1"/>
    <xf numFmtId="0" fontId="11" fillId="0" borderId="0" xfId="0" applyFont="1" applyBorder="1" applyAlignment="1"/>
    <xf numFmtId="0" fontId="0" fillId="0" borderId="0" xfId="0"/>
    <xf numFmtId="0" fontId="32" fillId="0" borderId="2" xfId="0" applyFont="1" applyBorder="1" applyAlignment="1">
      <alignment horizontal="center" vertical="center" wrapText="1"/>
    </xf>
    <xf numFmtId="4" fontId="33" fillId="0" borderId="5" xfId="0" applyNumberFormat="1" applyFont="1" applyBorder="1"/>
    <xf numFmtId="0" fontId="35" fillId="3" borderId="16" xfId="97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34" fillId="0" borderId="16" xfId="97" applyFont="1" applyBorder="1" applyAlignment="1">
      <alignment horizontal="center"/>
    </xf>
    <xf numFmtId="0" fontId="37" fillId="0" borderId="16" xfId="97" applyFont="1" applyBorder="1" applyAlignment="1">
      <alignment horizontal="center"/>
    </xf>
    <xf numFmtId="0" fontId="38" fillId="0" borderId="0" xfId="0" applyFont="1"/>
    <xf numFmtId="0" fontId="35" fillId="3" borderId="16" xfId="97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34" fillId="0" borderId="16" xfId="97" applyFont="1" applyBorder="1" applyAlignment="1">
      <alignment horizontal="center"/>
    </xf>
    <xf numFmtId="0" fontId="37" fillId="0" borderId="16" xfId="97" applyFont="1" applyBorder="1" applyAlignment="1">
      <alignment horizontal="center"/>
    </xf>
    <xf numFmtId="0" fontId="38" fillId="0" borderId="0" xfId="0" applyFont="1"/>
    <xf numFmtId="0" fontId="35" fillId="3" borderId="16" xfId="97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34" fillId="0" borderId="16" xfId="97" applyFont="1" applyBorder="1" applyAlignment="1">
      <alignment horizontal="center"/>
    </xf>
    <xf numFmtId="0" fontId="37" fillId="0" borderId="16" xfId="97" applyFont="1" applyBorder="1" applyAlignment="1">
      <alignment horizontal="center"/>
    </xf>
    <xf numFmtId="0" fontId="38" fillId="0" borderId="0" xfId="0" applyFont="1"/>
    <xf numFmtId="0" fontId="35" fillId="3" borderId="16" xfId="97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34" fillId="0" borderId="16" xfId="97" applyFont="1" applyBorder="1" applyAlignment="1">
      <alignment horizontal="center"/>
    </xf>
    <xf numFmtId="0" fontId="37" fillId="0" borderId="16" xfId="97" applyFont="1" applyBorder="1" applyAlignment="1">
      <alignment horizontal="center"/>
    </xf>
    <xf numFmtId="0" fontId="38" fillId="0" borderId="0" xfId="0" applyFont="1"/>
    <xf numFmtId="0" fontId="35" fillId="3" borderId="16" xfId="97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34" fillId="0" borderId="16" xfId="97" applyFont="1" applyBorder="1" applyAlignment="1">
      <alignment horizontal="center"/>
    </xf>
    <xf numFmtId="0" fontId="37" fillId="0" borderId="16" xfId="97" applyFont="1" applyBorder="1" applyAlignment="1">
      <alignment horizontal="center"/>
    </xf>
    <xf numFmtId="0" fontId="38" fillId="0" borderId="0" xfId="0" applyFont="1"/>
    <xf numFmtId="0" fontId="35" fillId="3" borderId="16" xfId="97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34" fillId="0" borderId="16" xfId="97" applyFont="1" applyBorder="1" applyAlignment="1">
      <alignment horizontal="center"/>
    </xf>
    <xf numFmtId="0" fontId="37" fillId="0" borderId="16" xfId="97" applyFont="1" applyBorder="1" applyAlignment="1">
      <alignment horizontal="center"/>
    </xf>
    <xf numFmtId="0" fontId="38" fillId="0" borderId="0" xfId="0" applyFont="1"/>
    <xf numFmtId="0" fontId="35" fillId="3" borderId="16" xfId="97" applyFont="1" applyFill="1" applyBorder="1" applyAlignment="1">
      <alignment horizontal="center"/>
    </xf>
    <xf numFmtId="0" fontId="36" fillId="0" borderId="0" xfId="0" applyFont="1"/>
    <xf numFmtId="0" fontId="36" fillId="3" borderId="0" xfId="0" applyFont="1" applyFill="1"/>
    <xf numFmtId="0" fontId="34" fillId="0" borderId="16" xfId="97" applyFont="1" applyBorder="1" applyAlignment="1">
      <alignment horizontal="center"/>
    </xf>
    <xf numFmtId="0" fontId="37" fillId="0" borderId="16" xfId="97" applyFont="1" applyBorder="1" applyAlignment="1">
      <alignment horizontal="center"/>
    </xf>
    <xf numFmtId="0" fontId="38" fillId="0" borderId="0" xfId="0" applyFont="1"/>
    <xf numFmtId="0" fontId="11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5" fillId="0" borderId="16" xfId="97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39" fillId="0" borderId="0" xfId="0" applyFont="1"/>
    <xf numFmtId="0" fontId="39" fillId="26" borderId="0" xfId="0" applyFont="1" applyFill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1" fillId="0" borderId="0" xfId="4" applyFont="1"/>
    <xf numFmtId="0" fontId="37" fillId="0" borderId="18" xfId="4" applyFont="1" applyFill="1" applyBorder="1" applyAlignment="1">
      <alignment horizontal="left" vertical="center" wrapText="1"/>
    </xf>
    <xf numFmtId="0" fontId="37" fillId="0" borderId="19" xfId="4" applyFont="1" applyFill="1" applyBorder="1" applyAlignment="1">
      <alignment horizontal="left" vertical="center" wrapText="1"/>
    </xf>
    <xf numFmtId="0" fontId="37" fillId="0" borderId="20" xfId="4" applyFont="1" applyFill="1" applyBorder="1" applyAlignment="1">
      <alignment horizontal="left" vertical="center" wrapText="1"/>
    </xf>
    <xf numFmtId="0" fontId="34" fillId="0" borderId="18" xfId="4" applyFont="1" applyFill="1" applyBorder="1" applyAlignment="1">
      <alignment horizontal="left" vertical="center" wrapText="1"/>
    </xf>
    <xf numFmtId="0" fontId="34" fillId="0" borderId="19" xfId="4" applyFont="1" applyFill="1" applyBorder="1" applyAlignment="1">
      <alignment horizontal="left" vertical="center" wrapText="1"/>
    </xf>
    <xf numFmtId="0" fontId="34" fillId="0" borderId="20" xfId="4" applyFont="1" applyFill="1" applyBorder="1" applyAlignment="1">
      <alignment horizontal="left" vertical="center" wrapText="1"/>
    </xf>
    <xf numFmtId="0" fontId="35" fillId="3" borderId="21" xfId="4" applyFont="1" applyFill="1" applyBorder="1" applyAlignment="1">
      <alignment horizontal="center" vertical="center"/>
    </xf>
    <xf numFmtId="0" fontId="35" fillId="0" borderId="0" xfId="4" applyFont="1" applyAlignment="1">
      <alignment horizontal="center"/>
    </xf>
    <xf numFmtId="0" fontId="34" fillId="27" borderId="22" xfId="4" applyFont="1" applyFill="1" applyBorder="1" applyAlignment="1">
      <alignment horizontal="center"/>
    </xf>
    <xf numFmtId="0" fontId="34" fillId="0" borderId="23" xfId="4" applyFont="1" applyFill="1" applyBorder="1" applyAlignment="1">
      <alignment horizontal="center"/>
    </xf>
    <xf numFmtId="0" fontId="34" fillId="28" borderId="24" xfId="4" applyFont="1" applyFill="1" applyBorder="1" applyAlignment="1">
      <alignment horizontal="center"/>
    </xf>
    <xf numFmtId="0" fontId="35" fillId="27" borderId="22" xfId="4" applyFont="1" applyFill="1" applyBorder="1" applyAlignment="1">
      <alignment horizontal="center"/>
    </xf>
    <xf numFmtId="0" fontId="35" fillId="0" borderId="23" xfId="4" applyFont="1" applyFill="1" applyBorder="1" applyAlignment="1">
      <alignment horizontal="center"/>
    </xf>
    <xf numFmtId="0" fontId="35" fillId="28" borderId="24" xfId="4" applyFont="1" applyFill="1" applyBorder="1" applyAlignment="1">
      <alignment horizontal="center"/>
    </xf>
    <xf numFmtId="0" fontId="41" fillId="0" borderId="25" xfId="4" applyFont="1" applyBorder="1" applyAlignment="1">
      <alignment horizontal="center"/>
    </xf>
    <xf numFmtId="0" fontId="13" fillId="0" borderId="26" xfId="88" applyFont="1" applyFill="1" applyBorder="1" applyAlignment="1">
      <alignment horizontal="center"/>
    </xf>
    <xf numFmtId="0" fontId="36" fillId="27" borderId="27" xfId="4" applyFont="1" applyFill="1" applyBorder="1" applyAlignment="1">
      <alignment horizontal="center"/>
    </xf>
    <xf numFmtId="0" fontId="36" fillId="0" borderId="28" xfId="4" applyFont="1" applyFill="1" applyBorder="1" applyAlignment="1">
      <alignment horizontal="center"/>
    </xf>
    <xf numFmtId="0" fontId="36" fillId="28" borderId="6" xfId="4" applyFont="1" applyFill="1" applyBorder="1" applyAlignment="1">
      <alignment horizontal="center"/>
    </xf>
    <xf numFmtId="0" fontId="41" fillId="27" borderId="27" xfId="4" applyFont="1" applyFill="1" applyBorder="1" applyAlignment="1">
      <alignment horizontal="center"/>
    </xf>
    <xf numFmtId="0" fontId="41" fillId="0" borderId="28" xfId="4" applyFont="1" applyFill="1" applyBorder="1" applyAlignment="1">
      <alignment horizontal="center"/>
    </xf>
    <xf numFmtId="0" fontId="41" fillId="28" borderId="6" xfId="4" applyFont="1" applyFill="1" applyBorder="1" applyAlignment="1">
      <alignment horizontal="center"/>
    </xf>
    <xf numFmtId="0" fontId="41" fillId="3" borderId="25" xfId="4" applyFont="1" applyFill="1" applyBorder="1" applyAlignment="1">
      <alignment horizontal="center"/>
    </xf>
    <xf numFmtId="0" fontId="13" fillId="0" borderId="0" xfId="0" applyFont="1"/>
    <xf numFmtId="0" fontId="42" fillId="0" borderId="0" xfId="0" applyFont="1" applyAlignment="1">
      <alignment horizontal="center" vertical="top" wrapText="1"/>
    </xf>
    <xf numFmtId="0" fontId="42" fillId="0" borderId="29" xfId="0" applyFont="1" applyBorder="1" applyAlignment="1">
      <alignment horizontal="center" vertical="top" wrapText="1"/>
    </xf>
    <xf numFmtId="0" fontId="42" fillId="2" borderId="30" xfId="0" applyFont="1" applyFill="1" applyBorder="1" applyAlignment="1">
      <alignment horizontal="center"/>
    </xf>
    <xf numFmtId="0" fontId="42" fillId="2" borderId="31" xfId="0" applyFont="1" applyFill="1" applyBorder="1" applyAlignment="1">
      <alignment horizontal="center"/>
    </xf>
    <xf numFmtId="0" fontId="42" fillId="2" borderId="32" xfId="0" applyFont="1" applyFill="1" applyBorder="1" applyAlignment="1">
      <alignment horizont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/>
    </xf>
    <xf numFmtId="0" fontId="13" fillId="0" borderId="34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26%20Digital%20Indoor%20Marquee%20for%20Student%20Center/Evaluation%20Matrix%20RFP%20730-16026%20Digital%20Marquee%20for%20Student%20Ce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RFP730-16026 Digital Indoor Marquee</v>
          </cell>
        </row>
      </sheetData>
      <sheetData sheetId="1">
        <row r="4">
          <cell r="A4" t="str">
            <v>Hairel Enterprises</v>
          </cell>
        </row>
        <row r="5">
          <cell r="A5" t="str">
            <v>Network Cabling Services</v>
          </cell>
        </row>
        <row r="6">
          <cell r="A6" t="str">
            <v>Visionality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29" sqref="K29"/>
    </sheetView>
  </sheetViews>
  <sheetFormatPr defaultRowHeight="12.75" x14ac:dyDescent="0.2"/>
  <sheetData>
    <row r="1" spans="1:11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14"/>
      <c r="B2" s="13"/>
      <c r="C2" s="70" t="s">
        <v>5</v>
      </c>
      <c r="D2" s="70"/>
      <c r="E2" s="70"/>
      <c r="F2" s="70"/>
      <c r="G2" s="70"/>
      <c r="H2" s="12"/>
    </row>
    <row r="3" spans="1:11" x14ac:dyDescent="0.2">
      <c r="A3" s="72" t="s">
        <v>12</v>
      </c>
      <c r="B3" s="72"/>
      <c r="C3" s="72"/>
      <c r="D3" s="72"/>
      <c r="E3" s="31" t="s">
        <v>13</v>
      </c>
      <c r="F3" s="30" t="s">
        <v>14</v>
      </c>
      <c r="G3" s="30" t="s">
        <v>15</v>
      </c>
      <c r="H3" s="27" t="s">
        <v>16</v>
      </c>
    </row>
    <row r="4" spans="1:11" x14ac:dyDescent="0.2">
      <c r="A4" s="71" t="s">
        <v>22</v>
      </c>
      <c r="B4" s="71"/>
      <c r="C4" s="71"/>
      <c r="D4" s="71"/>
      <c r="E4" s="32">
        <v>0</v>
      </c>
      <c r="F4" s="28">
        <v>12</v>
      </c>
      <c r="G4" s="28">
        <v>18</v>
      </c>
      <c r="H4" s="29">
        <v>30</v>
      </c>
    </row>
    <row r="5" spans="1:11" x14ac:dyDescent="0.2">
      <c r="A5" s="71" t="s">
        <v>23</v>
      </c>
      <c r="B5" s="71"/>
      <c r="C5" s="71"/>
      <c r="D5" s="71"/>
      <c r="E5" s="32">
        <v>0</v>
      </c>
      <c r="F5" s="28">
        <v>20</v>
      </c>
      <c r="G5" s="28">
        <v>30</v>
      </c>
      <c r="H5" s="29">
        <v>50</v>
      </c>
      <c r="K5" s="24"/>
    </row>
    <row r="6" spans="1:11" x14ac:dyDescent="0.2">
      <c r="A6" s="71" t="s">
        <v>24</v>
      </c>
      <c r="B6" s="71"/>
      <c r="C6" s="71"/>
      <c r="D6" s="71"/>
      <c r="E6" s="32">
        <v>0</v>
      </c>
      <c r="F6" s="28">
        <v>16</v>
      </c>
      <c r="G6" s="28">
        <v>24</v>
      </c>
      <c r="H6" s="29">
        <v>40</v>
      </c>
      <c r="K6" s="24"/>
    </row>
  </sheetData>
  <mergeCells count="6">
    <mergeCell ref="A1:H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L12" sqref="L1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6.25" customHeight="1" x14ac:dyDescent="0.2">
      <c r="A2" s="74" t="str">
        <f>Technical!A2</f>
        <v>RFP730-16026 Digital Indoor Marquee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5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Hairel Enterprises</v>
      </c>
      <c r="B5" s="9">
        <f>Technical!B5</f>
        <v>30</v>
      </c>
      <c r="C5" s="9">
        <f>Technical!C5</f>
        <v>40</v>
      </c>
      <c r="D5" s="9">
        <f>Technical!D5</f>
        <v>40</v>
      </c>
      <c r="E5" s="9">
        <f>Technical!E5</f>
        <v>28</v>
      </c>
      <c r="F5" s="9">
        <f>Technical!F5</f>
        <v>42</v>
      </c>
      <c r="G5" s="9">
        <f>Technical!G5</f>
        <v>36</v>
      </c>
      <c r="H5" s="9">
        <f>Technical!H5</f>
        <v>34</v>
      </c>
      <c r="I5" s="9">
        <f>AVERAGE(B5:H5)</f>
        <v>35.714285714285715</v>
      </c>
      <c r="J5" s="26">
        <f>'Non-Technical'!C5</f>
        <v>40</v>
      </c>
      <c r="K5" s="9">
        <f t="shared" ref="K5:K7" si="0">I5+J5</f>
        <v>75.714285714285722</v>
      </c>
      <c r="L5" s="10">
        <f>RANK(K5,$K$5:$K$7,0)</f>
        <v>3</v>
      </c>
    </row>
    <row r="6" spans="1:12" ht="16.5" customHeight="1" x14ac:dyDescent="0.2">
      <c r="A6" s="8" t="str">
        <f>'7'!A5:D5</f>
        <v>Network Cabling Services</v>
      </c>
      <c r="B6" s="9">
        <f>Technical!B6</f>
        <v>50</v>
      </c>
      <c r="C6" s="9">
        <f>Technical!C6</f>
        <v>50</v>
      </c>
      <c r="D6" s="9">
        <f>Technical!D6</f>
        <v>50</v>
      </c>
      <c r="E6" s="9">
        <f>Technical!E6</f>
        <v>32</v>
      </c>
      <c r="F6" s="9">
        <f>Technical!F6</f>
        <v>40</v>
      </c>
      <c r="G6" s="9">
        <f>Technical!G6</f>
        <v>40</v>
      </c>
      <c r="H6" s="9">
        <f>Technical!H6</f>
        <v>38</v>
      </c>
      <c r="I6" s="9">
        <f>AVERAGE(B6:H6)</f>
        <v>42.857142857142854</v>
      </c>
      <c r="J6" s="26">
        <f>'Non-Technical'!C6</f>
        <v>50</v>
      </c>
      <c r="K6" s="9">
        <f t="shared" si="0"/>
        <v>92.857142857142861</v>
      </c>
      <c r="L6" s="10">
        <f>RANK(K6,$K$5:$K$7,0)</f>
        <v>1</v>
      </c>
    </row>
    <row r="7" spans="1:12" ht="16.5" customHeight="1" x14ac:dyDescent="0.2">
      <c r="A7" s="8" t="str">
        <f>'7'!A6:D6</f>
        <v>Visionality</v>
      </c>
      <c r="B7" s="9">
        <f>Technical!B7</f>
        <v>40</v>
      </c>
      <c r="C7" s="9">
        <f>Technical!C7</f>
        <v>35</v>
      </c>
      <c r="D7" s="9">
        <f>Technical!D7</f>
        <v>24.6</v>
      </c>
      <c r="E7" s="9">
        <f>Technical!E7</f>
        <v>20</v>
      </c>
      <c r="F7" s="9">
        <f>Technical!F7</f>
        <v>35</v>
      </c>
      <c r="G7" s="9">
        <f>Technical!G7</f>
        <v>34</v>
      </c>
      <c r="H7" s="9">
        <f>Technical!H7</f>
        <v>30</v>
      </c>
      <c r="I7" s="9">
        <f>AVERAGE(B7:H7)</f>
        <v>31.228571428571428</v>
      </c>
      <c r="J7" s="26">
        <f>'Non-Technical'!C7</f>
        <v>45</v>
      </c>
      <c r="K7" s="9">
        <f t="shared" si="0"/>
        <v>76.228571428571428</v>
      </c>
      <c r="L7" s="10">
        <f>RANK(K7,$K$5:$K$7,0)</f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workbookViewId="0">
      <selection activeCell="L24" sqref="L24"/>
    </sheetView>
  </sheetViews>
  <sheetFormatPr defaultRowHeight="12.75" x14ac:dyDescent="0.2"/>
  <cols>
    <col min="1" max="1" width="2" style="24" customWidth="1"/>
    <col min="2" max="2" width="27.5703125" style="24" bestFit="1" customWidth="1"/>
    <col min="3" max="3" width="12" style="24" customWidth="1"/>
    <col min="4" max="5" width="10.7109375" style="24" customWidth="1"/>
    <col min="6" max="6" width="12.140625" style="24" customWidth="1"/>
    <col min="7" max="8" width="10.42578125" style="24" customWidth="1"/>
    <col min="9" max="9" width="11.42578125" style="24" customWidth="1"/>
    <col min="10" max="11" width="9" style="24" customWidth="1"/>
    <col min="12" max="16384" width="9.140625" style="24"/>
  </cols>
  <sheetData>
    <row r="1" spans="2:13" ht="15.75" x14ac:dyDescent="0.25">
      <c r="B1" s="75" t="s">
        <v>25</v>
      </c>
      <c r="C1" s="75"/>
      <c r="D1" s="75"/>
      <c r="E1" s="76" t="str">
        <f>[1]Cover!A6</f>
        <v>RFP730-16026 Digital Indoor Marquee</v>
      </c>
      <c r="F1" s="76"/>
      <c r="G1" s="76"/>
      <c r="H1" s="76"/>
      <c r="I1" s="76"/>
      <c r="J1" s="76"/>
      <c r="K1" s="76"/>
      <c r="L1" s="76"/>
      <c r="M1" s="76"/>
    </row>
    <row r="2" spans="2:13" ht="15.75" customHeight="1" x14ac:dyDescent="0.25">
      <c r="C2" s="76"/>
      <c r="D2" s="76"/>
      <c r="E2" s="76"/>
      <c r="F2" s="76"/>
      <c r="G2" s="76"/>
    </row>
    <row r="3" spans="2:13" ht="14.25" x14ac:dyDescent="0.2">
      <c r="B3" s="77" t="s">
        <v>26</v>
      </c>
      <c r="C3" s="78" t="s">
        <v>27</v>
      </c>
      <c r="D3" s="78"/>
      <c r="E3" s="78"/>
      <c r="F3" s="78"/>
    </row>
    <row r="4" spans="2:13" ht="15" customHeight="1" x14ac:dyDescent="0.2">
      <c r="F4" s="1"/>
    </row>
    <row r="5" spans="2:13" ht="16.5" thickBot="1" x14ac:dyDescent="0.3">
      <c r="B5" s="1"/>
      <c r="C5" s="79" t="s">
        <v>28</v>
      </c>
      <c r="D5" s="79"/>
      <c r="E5" s="79"/>
      <c r="F5" s="79" t="s">
        <v>14</v>
      </c>
      <c r="G5" s="79"/>
      <c r="H5" s="79"/>
      <c r="I5" s="79" t="s">
        <v>15</v>
      </c>
      <c r="J5" s="79"/>
      <c r="K5" s="79"/>
    </row>
    <row r="6" spans="2:13" ht="102" customHeight="1" x14ac:dyDescent="0.2">
      <c r="B6" s="80"/>
      <c r="C6" s="81" t="s">
        <v>44</v>
      </c>
      <c r="D6" s="82"/>
      <c r="E6" s="83"/>
      <c r="F6" s="84" t="s">
        <v>45</v>
      </c>
      <c r="G6" s="85"/>
      <c r="H6" s="86"/>
      <c r="I6" s="84" t="s">
        <v>29</v>
      </c>
      <c r="J6" s="85"/>
      <c r="K6" s="86"/>
      <c r="L6" s="87" t="s">
        <v>30</v>
      </c>
    </row>
    <row r="7" spans="2:13" x14ac:dyDescent="0.2">
      <c r="B7" s="88" t="s">
        <v>12</v>
      </c>
      <c r="C7" s="89" t="s">
        <v>31</v>
      </c>
      <c r="D7" s="90" t="s">
        <v>32</v>
      </c>
      <c r="E7" s="91" t="s">
        <v>33</v>
      </c>
      <c r="F7" s="92" t="s">
        <v>31</v>
      </c>
      <c r="G7" s="93" t="s">
        <v>32</v>
      </c>
      <c r="H7" s="94" t="s">
        <v>33</v>
      </c>
      <c r="I7" s="92" t="s">
        <v>31</v>
      </c>
      <c r="J7" s="93" t="s">
        <v>32</v>
      </c>
      <c r="K7" s="94" t="s">
        <v>33</v>
      </c>
      <c r="L7" s="95"/>
    </row>
    <row r="8" spans="2:13" x14ac:dyDescent="0.2">
      <c r="B8" s="96" t="str">
        <f>'[1]RFP Submittal'!A4</f>
        <v>Hairel Enterprises</v>
      </c>
      <c r="C8" s="97"/>
      <c r="D8" s="98">
        <v>10</v>
      </c>
      <c r="E8" s="99">
        <f>C8*D8</f>
        <v>0</v>
      </c>
      <c r="F8" s="100"/>
      <c r="G8" s="101">
        <v>4</v>
      </c>
      <c r="H8" s="102">
        <f>F8*G8</f>
        <v>0</v>
      </c>
      <c r="I8" s="100"/>
      <c r="J8" s="101">
        <v>6</v>
      </c>
      <c r="K8" s="102">
        <f>I8*J8</f>
        <v>0</v>
      </c>
      <c r="L8" s="103">
        <f>K8+H8+E8</f>
        <v>0</v>
      </c>
    </row>
    <row r="9" spans="2:13" x14ac:dyDescent="0.2">
      <c r="B9" s="96" t="str">
        <f>'[1]RFP Submittal'!A5</f>
        <v>Network Cabling Services</v>
      </c>
      <c r="C9" s="97"/>
      <c r="D9" s="98">
        <v>10</v>
      </c>
      <c r="E9" s="99">
        <f t="shared" ref="E9:E10" si="0">C9*D9</f>
        <v>0</v>
      </c>
      <c r="F9" s="100"/>
      <c r="G9" s="101">
        <v>4</v>
      </c>
      <c r="H9" s="102">
        <f t="shared" ref="H9:H10" si="1">F9*G9</f>
        <v>0</v>
      </c>
      <c r="I9" s="100"/>
      <c r="J9" s="101">
        <v>6</v>
      </c>
      <c r="K9" s="102">
        <f t="shared" ref="K9:K10" si="2">I9*J9</f>
        <v>0</v>
      </c>
      <c r="L9" s="103">
        <f t="shared" ref="L9:L10" si="3">K9+H9+E9</f>
        <v>0</v>
      </c>
    </row>
    <row r="10" spans="2:13" x14ac:dyDescent="0.2">
      <c r="B10" s="96" t="str">
        <f>'[1]RFP Submittal'!A6</f>
        <v>Visionality</v>
      </c>
      <c r="C10" s="97"/>
      <c r="D10" s="98">
        <v>10</v>
      </c>
      <c r="E10" s="99">
        <f t="shared" si="0"/>
        <v>0</v>
      </c>
      <c r="F10" s="100"/>
      <c r="G10" s="101">
        <v>4</v>
      </c>
      <c r="H10" s="102">
        <f t="shared" si="1"/>
        <v>0</v>
      </c>
      <c r="I10" s="100"/>
      <c r="J10" s="101">
        <v>6</v>
      </c>
      <c r="K10" s="102">
        <f t="shared" si="2"/>
        <v>0</v>
      </c>
      <c r="L10" s="103">
        <f t="shared" si="3"/>
        <v>0</v>
      </c>
    </row>
    <row r="11" spans="2:13" x14ac:dyDescent="0.2"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</row>
    <row r="12" spans="2:13" x14ac:dyDescent="0.2">
      <c r="B12" s="105" t="s">
        <v>34</v>
      </c>
      <c r="C12" s="105"/>
      <c r="D12" s="105"/>
      <c r="E12" s="105"/>
      <c r="F12" s="104"/>
      <c r="G12" s="104" t="s">
        <v>35</v>
      </c>
      <c r="H12" s="104"/>
      <c r="I12" s="104"/>
      <c r="J12" s="104"/>
      <c r="K12" s="104"/>
      <c r="L12" s="104"/>
    </row>
    <row r="13" spans="2:13" x14ac:dyDescent="0.2">
      <c r="B13" s="105"/>
      <c r="C13" s="105"/>
      <c r="D13" s="105"/>
      <c r="E13" s="105"/>
      <c r="F13" s="104"/>
      <c r="G13" s="104" t="s">
        <v>36</v>
      </c>
      <c r="H13" s="104"/>
      <c r="I13" s="104"/>
      <c r="J13" s="104"/>
      <c r="K13" s="104"/>
      <c r="L13" s="104"/>
    </row>
    <row r="14" spans="2:13" x14ac:dyDescent="0.2">
      <c r="B14" s="105"/>
      <c r="C14" s="105"/>
      <c r="D14" s="105"/>
      <c r="E14" s="105"/>
      <c r="F14" s="104"/>
      <c r="G14" s="104"/>
      <c r="H14" s="104"/>
      <c r="I14" s="104"/>
      <c r="J14" s="104"/>
      <c r="K14" s="104"/>
      <c r="L14" s="104"/>
    </row>
    <row r="15" spans="2:13" ht="13.5" thickBot="1" x14ac:dyDescent="0.25">
      <c r="B15" s="106"/>
      <c r="C15" s="106"/>
      <c r="D15" s="106"/>
      <c r="E15" s="106"/>
      <c r="F15" s="104"/>
      <c r="G15" s="104"/>
      <c r="H15" s="104"/>
      <c r="I15" s="104"/>
      <c r="J15" s="104"/>
      <c r="K15" s="104"/>
      <c r="L15" s="104"/>
    </row>
    <row r="16" spans="2:13" ht="13.5" thickTop="1" x14ac:dyDescent="0.2">
      <c r="B16" s="107" t="s">
        <v>37</v>
      </c>
      <c r="C16" s="108"/>
      <c r="D16" s="108"/>
      <c r="E16" s="109"/>
      <c r="F16" s="104"/>
      <c r="G16" s="104"/>
      <c r="H16" s="104"/>
      <c r="I16" s="104"/>
      <c r="J16" s="104"/>
      <c r="K16" s="104"/>
      <c r="L16" s="104"/>
    </row>
    <row r="17" spans="2:12" x14ac:dyDescent="0.2">
      <c r="B17" s="110" t="s">
        <v>38</v>
      </c>
      <c r="C17" s="111"/>
      <c r="D17" s="111"/>
      <c r="E17" s="112"/>
      <c r="F17" s="104"/>
      <c r="G17" s="104"/>
      <c r="H17" s="104"/>
      <c r="I17" s="104"/>
      <c r="J17" s="104"/>
      <c r="K17" s="104"/>
      <c r="L17" s="104"/>
    </row>
    <row r="18" spans="2:12" x14ac:dyDescent="0.2">
      <c r="B18" s="113" t="s">
        <v>39</v>
      </c>
      <c r="C18" s="114"/>
      <c r="D18" s="114"/>
      <c r="E18" s="115"/>
      <c r="F18" s="104"/>
      <c r="G18" s="104"/>
      <c r="H18" s="104"/>
      <c r="I18" s="104"/>
      <c r="J18" s="104"/>
      <c r="K18" s="104"/>
      <c r="L18" s="104"/>
    </row>
    <row r="19" spans="2:12" x14ac:dyDescent="0.2">
      <c r="B19" s="113" t="s">
        <v>40</v>
      </c>
      <c r="C19" s="114"/>
      <c r="D19" s="114"/>
      <c r="E19" s="115"/>
      <c r="F19" s="104"/>
      <c r="G19" s="104"/>
      <c r="H19" s="104"/>
      <c r="I19" s="104"/>
      <c r="J19" s="104"/>
      <c r="K19" s="104"/>
      <c r="L19" s="104"/>
    </row>
    <row r="20" spans="2:12" x14ac:dyDescent="0.2">
      <c r="B20" s="113" t="s">
        <v>41</v>
      </c>
      <c r="C20" s="114"/>
      <c r="D20" s="114"/>
      <c r="E20" s="115"/>
      <c r="F20" s="104"/>
      <c r="G20" s="104"/>
      <c r="H20" s="104"/>
      <c r="I20" s="104"/>
      <c r="J20" s="104"/>
      <c r="K20" s="104"/>
      <c r="L20" s="104"/>
    </row>
    <row r="21" spans="2:12" x14ac:dyDescent="0.2">
      <c r="B21" s="113" t="s">
        <v>42</v>
      </c>
      <c r="C21" s="114"/>
      <c r="D21" s="114"/>
      <c r="E21" s="115"/>
      <c r="F21" s="104"/>
      <c r="G21" s="104"/>
      <c r="H21" s="104"/>
      <c r="I21" s="104"/>
      <c r="J21" s="104"/>
      <c r="K21" s="104"/>
      <c r="L21" s="104"/>
    </row>
    <row r="22" spans="2:12" ht="13.5" thickBot="1" x14ac:dyDescent="0.25">
      <c r="B22" s="116" t="s">
        <v>43</v>
      </c>
      <c r="C22" s="117"/>
      <c r="D22" s="117"/>
      <c r="E22" s="118"/>
      <c r="F22" s="104"/>
      <c r="G22" s="104"/>
      <c r="H22" s="104"/>
      <c r="I22" s="104"/>
      <c r="J22" s="104"/>
      <c r="K22" s="104"/>
      <c r="L22" s="104"/>
    </row>
    <row r="23" spans="2:12" ht="13.5" thickTop="1" x14ac:dyDescent="0.2"/>
  </sheetData>
  <mergeCells count="16">
    <mergeCell ref="B21:E21"/>
    <mergeCell ref="B22:E22"/>
    <mergeCell ref="B12:E15"/>
    <mergeCell ref="B16:E16"/>
    <mergeCell ref="B17:E17"/>
    <mergeCell ref="B18:E18"/>
    <mergeCell ref="B19:E19"/>
    <mergeCell ref="B20:E20"/>
    <mergeCell ref="B1:D1"/>
    <mergeCell ref="C3:F3"/>
    <mergeCell ref="C5:E5"/>
    <mergeCell ref="F5:H5"/>
    <mergeCell ref="I5:K5"/>
    <mergeCell ref="C6:E6"/>
    <mergeCell ref="F6:H6"/>
    <mergeCell ref="I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14"/>
      <c r="B2" s="13"/>
      <c r="C2" s="70" t="s">
        <v>6</v>
      </c>
      <c r="D2" s="70"/>
      <c r="E2" s="70"/>
      <c r="F2" s="70"/>
      <c r="G2" s="70"/>
      <c r="H2" s="12"/>
    </row>
    <row r="3" spans="1:8" x14ac:dyDescent="0.2">
      <c r="A3" s="72" t="s">
        <v>12</v>
      </c>
      <c r="B3" s="72"/>
      <c r="C3" s="72"/>
      <c r="D3" s="72"/>
      <c r="E3" s="37" t="s">
        <v>13</v>
      </c>
      <c r="F3" s="36" t="s">
        <v>14</v>
      </c>
      <c r="G3" s="36" t="s">
        <v>15</v>
      </c>
      <c r="H3" s="33" t="s">
        <v>16</v>
      </c>
    </row>
    <row r="4" spans="1:8" x14ac:dyDescent="0.2">
      <c r="A4" s="71" t="s">
        <v>22</v>
      </c>
      <c r="B4" s="71"/>
      <c r="C4" s="71"/>
      <c r="D4" s="71"/>
      <c r="E4" s="38">
        <v>0</v>
      </c>
      <c r="F4" s="34">
        <v>16</v>
      </c>
      <c r="G4" s="34">
        <v>24</v>
      </c>
      <c r="H4" s="35">
        <v>40</v>
      </c>
    </row>
    <row r="5" spans="1:8" x14ac:dyDescent="0.2">
      <c r="A5" s="71" t="s">
        <v>23</v>
      </c>
      <c r="B5" s="71"/>
      <c r="C5" s="71"/>
      <c r="D5" s="71"/>
      <c r="E5" s="38">
        <v>0</v>
      </c>
      <c r="F5" s="34">
        <v>20</v>
      </c>
      <c r="G5" s="34">
        <v>30</v>
      </c>
      <c r="H5" s="35">
        <v>50</v>
      </c>
    </row>
    <row r="6" spans="1:8" x14ac:dyDescent="0.2">
      <c r="A6" s="71" t="s">
        <v>24</v>
      </c>
      <c r="B6" s="71"/>
      <c r="C6" s="71"/>
      <c r="D6" s="71"/>
      <c r="E6" s="38">
        <v>0</v>
      </c>
      <c r="F6" s="34">
        <v>14</v>
      </c>
      <c r="G6" s="34">
        <v>21</v>
      </c>
      <c r="H6" s="35">
        <v>35</v>
      </c>
    </row>
  </sheetData>
  <mergeCells count="6">
    <mergeCell ref="A1:H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14"/>
      <c r="B2" s="13"/>
      <c r="C2" s="70" t="s">
        <v>7</v>
      </c>
      <c r="D2" s="70"/>
      <c r="E2" s="70"/>
      <c r="F2" s="70"/>
      <c r="G2" s="70"/>
      <c r="H2" s="12"/>
    </row>
    <row r="3" spans="1:8" x14ac:dyDescent="0.2">
      <c r="A3" s="72" t="s">
        <v>12</v>
      </c>
      <c r="B3" s="72"/>
      <c r="C3" s="72"/>
      <c r="D3" s="72"/>
      <c r="E3" s="43" t="s">
        <v>13</v>
      </c>
      <c r="F3" s="42" t="s">
        <v>14</v>
      </c>
      <c r="G3" s="42" t="s">
        <v>15</v>
      </c>
      <c r="H3" s="39" t="s">
        <v>16</v>
      </c>
    </row>
    <row r="4" spans="1:8" x14ac:dyDescent="0.2">
      <c r="A4" s="71" t="s">
        <v>22</v>
      </c>
      <c r="B4" s="71"/>
      <c r="C4" s="71"/>
      <c r="D4" s="71"/>
      <c r="E4" s="44">
        <v>0</v>
      </c>
      <c r="F4" s="40">
        <v>16</v>
      </c>
      <c r="G4" s="40">
        <v>24</v>
      </c>
      <c r="H4" s="41">
        <v>40</v>
      </c>
    </row>
    <row r="5" spans="1:8" x14ac:dyDescent="0.2">
      <c r="A5" s="71" t="s">
        <v>23</v>
      </c>
      <c r="B5" s="71"/>
      <c r="C5" s="71"/>
      <c r="D5" s="71"/>
      <c r="E5" s="44">
        <v>0</v>
      </c>
      <c r="F5" s="40">
        <v>20</v>
      </c>
      <c r="G5" s="40">
        <v>30</v>
      </c>
      <c r="H5" s="41">
        <v>50</v>
      </c>
    </row>
    <row r="6" spans="1:8" x14ac:dyDescent="0.2">
      <c r="A6" s="71" t="s">
        <v>24</v>
      </c>
      <c r="B6" s="71"/>
      <c r="C6" s="71"/>
      <c r="D6" s="71"/>
      <c r="E6" s="44">
        <v>0</v>
      </c>
      <c r="F6" s="40">
        <v>9.6</v>
      </c>
      <c r="G6" s="40">
        <v>15</v>
      </c>
      <c r="H6" s="41">
        <v>24.6</v>
      </c>
    </row>
  </sheetData>
  <mergeCells count="6">
    <mergeCell ref="A1:H1"/>
    <mergeCell ref="C2:G2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20" sqref="E20"/>
    </sheetView>
  </sheetViews>
  <sheetFormatPr defaultRowHeight="12.75" x14ac:dyDescent="0.2"/>
  <sheetData>
    <row r="1" spans="1:8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17"/>
      <c r="B2" s="16"/>
      <c r="C2" s="70" t="s">
        <v>8</v>
      </c>
      <c r="D2" s="70"/>
      <c r="E2" s="70"/>
      <c r="F2" s="70"/>
      <c r="G2" s="70"/>
      <c r="H2" s="15"/>
    </row>
    <row r="3" spans="1:8" x14ac:dyDescent="0.2">
      <c r="A3" s="72" t="s">
        <v>12</v>
      </c>
      <c r="B3" s="72"/>
      <c r="C3" s="72"/>
      <c r="D3" s="72"/>
      <c r="E3" s="49" t="s">
        <v>13</v>
      </c>
      <c r="F3" s="48" t="s">
        <v>14</v>
      </c>
      <c r="G3" s="48" t="s">
        <v>15</v>
      </c>
      <c r="H3" s="45" t="s">
        <v>16</v>
      </c>
    </row>
    <row r="4" spans="1:8" x14ac:dyDescent="0.2">
      <c r="A4" s="71" t="s">
        <v>22</v>
      </c>
      <c r="B4" s="71"/>
      <c r="C4" s="71"/>
      <c r="D4" s="71"/>
      <c r="E4" s="50">
        <v>0</v>
      </c>
      <c r="F4" s="46">
        <v>16</v>
      </c>
      <c r="G4" s="46">
        <v>12</v>
      </c>
      <c r="H4" s="47">
        <v>28</v>
      </c>
    </row>
    <row r="5" spans="1:8" x14ac:dyDescent="0.2">
      <c r="A5" s="71" t="s">
        <v>23</v>
      </c>
      <c r="B5" s="71"/>
      <c r="C5" s="71"/>
      <c r="D5" s="71"/>
      <c r="E5" s="50">
        <v>0</v>
      </c>
      <c r="F5" s="46">
        <v>20</v>
      </c>
      <c r="G5" s="46">
        <v>12</v>
      </c>
      <c r="H5" s="47">
        <v>32</v>
      </c>
    </row>
    <row r="6" spans="1:8" x14ac:dyDescent="0.2">
      <c r="A6" s="71" t="s">
        <v>24</v>
      </c>
      <c r="B6" s="71"/>
      <c r="C6" s="71"/>
      <c r="D6" s="71"/>
      <c r="E6" s="50">
        <v>0</v>
      </c>
      <c r="F6" s="46">
        <v>8</v>
      </c>
      <c r="G6" s="46">
        <v>12</v>
      </c>
      <c r="H6" s="47">
        <v>20</v>
      </c>
    </row>
  </sheetData>
  <mergeCells count="6">
    <mergeCell ref="A1:H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C2" sqref="C2:G2"/>
    </sheetView>
  </sheetViews>
  <sheetFormatPr defaultRowHeight="12.75" x14ac:dyDescent="0.2"/>
  <sheetData>
    <row r="1" spans="1:8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20"/>
      <c r="B2" s="19"/>
      <c r="C2" s="70" t="s">
        <v>9</v>
      </c>
      <c r="D2" s="70"/>
      <c r="E2" s="70"/>
      <c r="F2" s="70"/>
      <c r="G2" s="70"/>
      <c r="H2" s="18"/>
    </row>
    <row r="3" spans="1:8" x14ac:dyDescent="0.2">
      <c r="A3" s="72" t="s">
        <v>12</v>
      </c>
      <c r="B3" s="72"/>
      <c r="C3" s="72"/>
      <c r="D3" s="72"/>
      <c r="E3" s="61" t="s">
        <v>13</v>
      </c>
      <c r="F3" s="60" t="s">
        <v>14</v>
      </c>
      <c r="G3" s="60" t="s">
        <v>15</v>
      </c>
      <c r="H3" s="57" t="s">
        <v>16</v>
      </c>
    </row>
    <row r="4" spans="1:8" x14ac:dyDescent="0.2">
      <c r="A4" s="71" t="s">
        <v>22</v>
      </c>
      <c r="B4" s="71"/>
      <c r="C4" s="71"/>
      <c r="D4" s="71"/>
      <c r="E4" s="62">
        <v>0</v>
      </c>
      <c r="F4" s="58">
        <v>18</v>
      </c>
      <c r="G4" s="58">
        <v>24</v>
      </c>
      <c r="H4" s="59">
        <v>42</v>
      </c>
    </row>
    <row r="5" spans="1:8" x14ac:dyDescent="0.2">
      <c r="A5" s="71" t="s">
        <v>23</v>
      </c>
      <c r="B5" s="71"/>
      <c r="C5" s="71"/>
      <c r="D5" s="71"/>
      <c r="E5" s="62">
        <v>0</v>
      </c>
      <c r="F5" s="58">
        <v>16</v>
      </c>
      <c r="G5" s="58">
        <v>24</v>
      </c>
      <c r="H5" s="59">
        <v>40</v>
      </c>
    </row>
    <row r="6" spans="1:8" x14ac:dyDescent="0.2">
      <c r="A6" s="71" t="s">
        <v>24</v>
      </c>
      <c r="B6" s="71"/>
      <c r="C6" s="71"/>
      <c r="D6" s="71"/>
      <c r="E6" s="62">
        <v>0</v>
      </c>
      <c r="F6" s="58">
        <v>14</v>
      </c>
      <c r="G6" s="58">
        <v>21</v>
      </c>
      <c r="H6" s="59">
        <v>35</v>
      </c>
    </row>
  </sheetData>
  <mergeCells count="6">
    <mergeCell ref="A1:H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15" sqref="E15"/>
    </sheetView>
  </sheetViews>
  <sheetFormatPr defaultRowHeight="12.75" x14ac:dyDescent="0.2"/>
  <sheetData>
    <row r="1" spans="1:8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23"/>
      <c r="B2" s="22"/>
      <c r="C2" s="70" t="s">
        <v>10</v>
      </c>
      <c r="D2" s="70"/>
      <c r="E2" s="70"/>
      <c r="F2" s="70"/>
      <c r="G2" s="70"/>
      <c r="H2" s="21"/>
    </row>
    <row r="3" spans="1:8" x14ac:dyDescent="0.2">
      <c r="A3" s="72" t="s">
        <v>12</v>
      </c>
      <c r="B3" s="72"/>
      <c r="C3" s="72"/>
      <c r="D3" s="72"/>
      <c r="E3" s="67" t="s">
        <v>13</v>
      </c>
      <c r="F3" s="66" t="s">
        <v>14</v>
      </c>
      <c r="G3" s="66" t="s">
        <v>15</v>
      </c>
      <c r="H3" s="63" t="s">
        <v>16</v>
      </c>
    </row>
    <row r="4" spans="1:8" x14ac:dyDescent="0.2">
      <c r="A4" s="71" t="s">
        <v>22</v>
      </c>
      <c r="B4" s="71"/>
      <c r="C4" s="71"/>
      <c r="D4" s="71"/>
      <c r="E4" s="68">
        <v>0</v>
      </c>
      <c r="F4" s="64">
        <v>12</v>
      </c>
      <c r="G4" s="64">
        <v>24</v>
      </c>
      <c r="H4" s="65">
        <v>36</v>
      </c>
    </row>
    <row r="5" spans="1:8" x14ac:dyDescent="0.2">
      <c r="A5" s="71" t="s">
        <v>23</v>
      </c>
      <c r="B5" s="71"/>
      <c r="C5" s="71"/>
      <c r="D5" s="71"/>
      <c r="E5" s="68">
        <v>0</v>
      </c>
      <c r="F5" s="64">
        <v>16</v>
      </c>
      <c r="G5" s="64">
        <v>24</v>
      </c>
      <c r="H5" s="65">
        <v>40</v>
      </c>
    </row>
    <row r="6" spans="1:8" x14ac:dyDescent="0.2">
      <c r="A6" s="71" t="s">
        <v>24</v>
      </c>
      <c r="B6" s="71"/>
      <c r="C6" s="71"/>
      <c r="D6" s="71"/>
      <c r="E6" s="68">
        <v>0</v>
      </c>
      <c r="F6" s="64">
        <v>10</v>
      </c>
      <c r="G6" s="64">
        <v>24</v>
      </c>
      <c r="H6" s="65">
        <v>34</v>
      </c>
    </row>
  </sheetData>
  <mergeCells count="6">
    <mergeCell ref="A1:H1"/>
    <mergeCell ref="C2:G2"/>
    <mergeCell ref="A6:D6"/>
    <mergeCell ref="A5:D5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"/>
  <sheetViews>
    <sheetView workbookViewId="0">
      <selection activeCell="F17" sqref="F17"/>
    </sheetView>
  </sheetViews>
  <sheetFormatPr defaultRowHeight="12.75" x14ac:dyDescent="0.2"/>
  <sheetData>
    <row r="1" spans="1:8" ht="15.75" x14ac:dyDescent="0.25">
      <c r="A1" s="69" t="s">
        <v>0</v>
      </c>
      <c r="B1" s="69"/>
      <c r="C1" s="69"/>
      <c r="D1" s="69"/>
      <c r="E1" s="69"/>
      <c r="F1" s="69"/>
      <c r="G1" s="69"/>
      <c r="H1" s="69"/>
    </row>
    <row r="2" spans="1:8" ht="15.75" x14ac:dyDescent="0.25">
      <c r="A2" s="14"/>
      <c r="B2" s="13"/>
      <c r="C2" s="70" t="s">
        <v>11</v>
      </c>
      <c r="D2" s="70"/>
      <c r="E2" s="70"/>
      <c r="F2" s="70"/>
      <c r="G2" s="70"/>
      <c r="H2" s="12"/>
    </row>
    <row r="3" spans="1:8" x14ac:dyDescent="0.2">
      <c r="A3" s="72" t="s">
        <v>12</v>
      </c>
      <c r="B3" s="72"/>
      <c r="C3" s="72"/>
      <c r="D3" s="72"/>
      <c r="E3" s="55" t="s">
        <v>13</v>
      </c>
      <c r="F3" s="54" t="s">
        <v>14</v>
      </c>
      <c r="G3" s="54" t="s">
        <v>15</v>
      </c>
      <c r="H3" s="51" t="s">
        <v>16</v>
      </c>
    </row>
    <row r="4" spans="1:8" x14ac:dyDescent="0.2">
      <c r="A4" s="71" t="s">
        <v>22</v>
      </c>
      <c r="B4" s="71"/>
      <c r="C4" s="71"/>
      <c r="D4" s="71"/>
      <c r="E4" s="56">
        <v>40</v>
      </c>
      <c r="F4" s="52">
        <v>16</v>
      </c>
      <c r="G4" s="52">
        <v>18</v>
      </c>
      <c r="H4" s="53">
        <f>F4+G4</f>
        <v>34</v>
      </c>
    </row>
    <row r="5" spans="1:8" x14ac:dyDescent="0.2">
      <c r="A5" s="71" t="s">
        <v>23</v>
      </c>
      <c r="B5" s="71"/>
      <c r="C5" s="71"/>
      <c r="D5" s="71"/>
      <c r="E5" s="56">
        <v>50</v>
      </c>
      <c r="F5" s="52">
        <v>20</v>
      </c>
      <c r="G5" s="52">
        <v>18</v>
      </c>
      <c r="H5" s="59">
        <f t="shared" ref="H5:H6" si="0">F5+G5</f>
        <v>38</v>
      </c>
    </row>
    <row r="6" spans="1:8" x14ac:dyDescent="0.2">
      <c r="A6" s="71" t="s">
        <v>24</v>
      </c>
      <c r="B6" s="71"/>
      <c r="C6" s="71"/>
      <c r="D6" s="71"/>
      <c r="E6" s="56">
        <v>45</v>
      </c>
      <c r="F6" s="52">
        <v>12</v>
      </c>
      <c r="G6" s="52">
        <v>18</v>
      </c>
      <c r="H6" s="59">
        <f t="shared" si="0"/>
        <v>30</v>
      </c>
    </row>
  </sheetData>
  <mergeCells count="6">
    <mergeCell ref="A1:H1"/>
    <mergeCell ref="C2:G2"/>
    <mergeCell ref="A6:D6"/>
    <mergeCell ref="A5:D5"/>
    <mergeCell ref="A3:D3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J9" sqref="J9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2" ht="26.25" customHeight="1" x14ac:dyDescent="0.2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Hairel Enterprises</v>
      </c>
      <c r="B5" s="9">
        <f>'1'!H4</f>
        <v>30</v>
      </c>
      <c r="C5" s="9">
        <f>'2'!H4</f>
        <v>40</v>
      </c>
      <c r="D5" s="9">
        <f>'3'!H4</f>
        <v>40</v>
      </c>
      <c r="E5" s="9">
        <f>'4'!H4</f>
        <v>28</v>
      </c>
      <c r="F5" s="9">
        <f>'5'!H4</f>
        <v>42</v>
      </c>
      <c r="G5" s="9">
        <f>'6'!H4</f>
        <v>36</v>
      </c>
      <c r="H5" s="9">
        <f>'7'!H4</f>
        <v>34</v>
      </c>
      <c r="I5" s="9">
        <f>AVERAGE(B5:H5)</f>
        <v>35.714285714285715</v>
      </c>
      <c r="J5" s="10">
        <f>RANK(I5,$I$5:$I$7,0)</f>
        <v>2</v>
      </c>
    </row>
    <row r="6" spans="1:12" ht="16.5" customHeight="1" x14ac:dyDescent="0.2">
      <c r="A6" s="8" t="str">
        <f>'7'!A5:D5</f>
        <v>Network Cabling Services</v>
      </c>
      <c r="B6" s="9">
        <f>'1'!H5</f>
        <v>50</v>
      </c>
      <c r="C6" s="9">
        <f>'2'!H5</f>
        <v>50</v>
      </c>
      <c r="D6" s="9">
        <f>'3'!H5</f>
        <v>50</v>
      </c>
      <c r="E6" s="9">
        <f>'4'!H5</f>
        <v>32</v>
      </c>
      <c r="F6" s="9">
        <f>'5'!H5</f>
        <v>40</v>
      </c>
      <c r="G6" s="9">
        <f>'6'!H5</f>
        <v>40</v>
      </c>
      <c r="H6" s="9">
        <f>'7'!H5</f>
        <v>38</v>
      </c>
      <c r="I6" s="9">
        <f>AVERAGE(B6:H6)</f>
        <v>42.857142857142854</v>
      </c>
      <c r="J6" s="10">
        <f>RANK(I6,$I$5:$I$7,0)</f>
        <v>1</v>
      </c>
    </row>
    <row r="7" spans="1:12" ht="16.5" customHeight="1" x14ac:dyDescent="0.2">
      <c r="A7" s="8" t="str">
        <f>'7'!A6:D6</f>
        <v>Visionality</v>
      </c>
      <c r="B7" s="9">
        <f>'1'!H6</f>
        <v>40</v>
      </c>
      <c r="C7" s="9">
        <f>'2'!H6</f>
        <v>35</v>
      </c>
      <c r="D7" s="9">
        <f>'3'!H6</f>
        <v>24.6</v>
      </c>
      <c r="E7" s="9">
        <f>'4'!H6</f>
        <v>20</v>
      </c>
      <c r="F7" s="9">
        <f>'5'!H6</f>
        <v>35</v>
      </c>
      <c r="G7" s="9">
        <f>'6'!H6</f>
        <v>34</v>
      </c>
      <c r="H7" s="9">
        <f>'7'!H6</f>
        <v>30</v>
      </c>
      <c r="I7" s="9">
        <f>AVERAGE(B7:H7)</f>
        <v>31.228571428571428</v>
      </c>
      <c r="J7" s="10">
        <f>RANK(I7,$I$5:$I$7,0)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C11" sqref="C11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3" t="s">
        <v>18</v>
      </c>
      <c r="B1" s="73"/>
      <c r="C1" s="73"/>
      <c r="D1" s="73"/>
    </row>
    <row r="2" spans="1:4" ht="48.75" customHeight="1" x14ac:dyDescent="0.2">
      <c r="A2" s="74" t="str">
        <f>Technical!A2</f>
        <v>RFP730-16026 Digital Indoor Marquee</v>
      </c>
      <c r="B2" s="74"/>
      <c r="C2" s="74"/>
      <c r="D2" s="74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Hairel Enterprises</v>
      </c>
      <c r="B5" s="9">
        <f>'7'!E4</f>
        <v>40</v>
      </c>
      <c r="C5" s="9">
        <f>AVERAGE(B5)</f>
        <v>40</v>
      </c>
      <c r="D5" s="10">
        <f>RANK(C5,$C$5:$C$7,0)</f>
        <v>3</v>
      </c>
    </row>
    <row r="6" spans="1:4" ht="16.5" customHeight="1" x14ac:dyDescent="0.2">
      <c r="A6" s="8" t="str">
        <f>'7'!A5:D5</f>
        <v>Network Cabling Services</v>
      </c>
      <c r="B6" s="9">
        <f>'7'!E5</f>
        <v>50</v>
      </c>
      <c r="C6" s="9">
        <f t="shared" ref="C6:C7" si="0">AVERAGE(B6)</f>
        <v>50</v>
      </c>
      <c r="D6" s="10">
        <f>RANK(C6,$C$5:$C$7,0)</f>
        <v>1</v>
      </c>
    </row>
    <row r="7" spans="1:4" ht="16.5" customHeight="1" x14ac:dyDescent="0.2">
      <c r="A7" s="8" t="str">
        <f>'7'!A6:D6</f>
        <v>Visionality</v>
      </c>
      <c r="B7" s="9">
        <f>'7'!E6</f>
        <v>45</v>
      </c>
      <c r="C7" s="9">
        <f t="shared" si="0"/>
        <v>45</v>
      </c>
      <c r="D7" s="10">
        <f>RANK(C7,$C$5:$C$7,0)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2017-07-18T15:45:53Z</dcterms:modified>
</cp:coreProperties>
</file>