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740" yWindow="-180" windowWidth="17115" windowHeight="9855" activeTab="10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11" r:id="rId6"/>
    <sheet name="7" sheetId="4" r:id="rId7"/>
    <sheet name="Technical" sheetId="1" r:id="rId8"/>
    <sheet name="Non-Technical" sheetId="6" r:id="rId9"/>
    <sheet name="Summary" sheetId="7" r:id="rId10"/>
    <sheet name="Evaluation Criteria" sheetId="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</externalReferences>
  <calcPr calcId="145621"/>
</workbook>
</file>

<file path=xl/calcChain.xml><?xml version="1.0" encoding="utf-8"?>
<calcChain xmlns="http://schemas.openxmlformats.org/spreadsheetml/2006/main">
  <c r="N10" i="13" l="1"/>
  <c r="O10" i="13" s="1"/>
  <c r="K10" i="13"/>
  <c r="H10" i="13"/>
  <c r="E10" i="13"/>
  <c r="B10" i="13"/>
  <c r="N9" i="13"/>
  <c r="O9" i="13" s="1"/>
  <c r="K9" i="13"/>
  <c r="H9" i="13"/>
  <c r="E9" i="13"/>
  <c r="B9" i="13"/>
  <c r="N8" i="13"/>
  <c r="O8" i="13" s="1"/>
  <c r="K8" i="13"/>
  <c r="H8" i="13"/>
  <c r="E8" i="13"/>
  <c r="B8" i="13"/>
  <c r="E1" i="13"/>
  <c r="B4" i="6" l="1"/>
  <c r="H4" i="1"/>
  <c r="I5" i="4"/>
  <c r="I6" i="4"/>
  <c r="I4" i="4"/>
  <c r="G4" i="1" l="1"/>
  <c r="F4" i="1"/>
  <c r="E4" i="1"/>
  <c r="D4" i="1"/>
  <c r="C4" i="1"/>
  <c r="B4" i="1"/>
  <c r="H6" i="10"/>
  <c r="G6" i="10"/>
  <c r="F6" i="10"/>
  <c r="E6" i="10"/>
  <c r="A6" i="10"/>
  <c r="H5" i="10"/>
  <c r="G5" i="10"/>
  <c r="F5" i="10"/>
  <c r="E5" i="10"/>
  <c r="I5" i="10" s="1"/>
  <c r="A5" i="10"/>
  <c r="H4" i="10"/>
  <c r="G4" i="10"/>
  <c r="F4" i="10"/>
  <c r="E4" i="10"/>
  <c r="A4" i="10"/>
  <c r="I6" i="10" l="1"/>
  <c r="I4" i="10"/>
  <c r="H6" i="9"/>
  <c r="G6" i="9"/>
  <c r="F6" i="9"/>
  <c r="E6" i="9"/>
  <c r="A6" i="9"/>
  <c r="H5" i="9"/>
  <c r="G5" i="9"/>
  <c r="F5" i="9"/>
  <c r="E5" i="9"/>
  <c r="A5" i="9"/>
  <c r="H4" i="9"/>
  <c r="G4" i="9"/>
  <c r="F4" i="9"/>
  <c r="E4" i="9"/>
  <c r="I4" i="9" s="1"/>
  <c r="A4" i="9"/>
  <c r="I5" i="9" l="1"/>
  <c r="I6" i="9"/>
  <c r="H6" i="5"/>
  <c r="G6" i="5"/>
  <c r="F6" i="5"/>
  <c r="E6" i="5"/>
  <c r="A6" i="5"/>
  <c r="H5" i="5"/>
  <c r="G5" i="5"/>
  <c r="F5" i="5"/>
  <c r="E5" i="5"/>
  <c r="I5" i="5" s="1"/>
  <c r="A5" i="5"/>
  <c r="H4" i="5"/>
  <c r="G4" i="5"/>
  <c r="F4" i="5"/>
  <c r="E4" i="5"/>
  <c r="A4" i="5"/>
  <c r="I6" i="5" l="1"/>
  <c r="I4" i="5"/>
  <c r="H6" i="3"/>
  <c r="G6" i="3"/>
  <c r="F6" i="3"/>
  <c r="E6" i="3"/>
  <c r="A6" i="3"/>
  <c r="H5" i="3"/>
  <c r="G5" i="3"/>
  <c r="F5" i="3"/>
  <c r="E5" i="3"/>
  <c r="I5" i="3" s="1"/>
  <c r="A5" i="3"/>
  <c r="H4" i="3"/>
  <c r="G4" i="3"/>
  <c r="F4" i="3"/>
  <c r="E4" i="3"/>
  <c r="A4" i="3"/>
  <c r="I6" i="3" l="1"/>
  <c r="I4" i="3"/>
  <c r="H6" i="2"/>
  <c r="G6" i="2"/>
  <c r="F6" i="2"/>
  <c r="E6" i="2"/>
  <c r="A6" i="2"/>
  <c r="H5" i="2"/>
  <c r="G5" i="2"/>
  <c r="F5" i="2"/>
  <c r="E5" i="2"/>
  <c r="A5" i="2"/>
  <c r="H4" i="2"/>
  <c r="G4" i="2"/>
  <c r="F4" i="2"/>
  <c r="E4" i="2"/>
  <c r="A4" i="2"/>
  <c r="I6" i="2" l="1"/>
  <c r="I4" i="2"/>
  <c r="I5" i="2"/>
  <c r="A2" i="7" l="1"/>
  <c r="A2" i="6"/>
  <c r="B7" i="6" l="1"/>
  <c r="B6" i="6"/>
  <c r="B5" i="6"/>
  <c r="H4" i="7" l="1"/>
  <c r="C4" i="7"/>
  <c r="D4" i="7"/>
  <c r="E4" i="7"/>
  <c r="F4" i="7"/>
  <c r="G4" i="7"/>
  <c r="B4" i="7"/>
  <c r="G6" i="1" l="1"/>
  <c r="G6" i="7" s="1"/>
  <c r="G7" i="1"/>
  <c r="G7" i="7" s="1"/>
  <c r="G5" i="1"/>
  <c r="G5" i="7" s="1"/>
  <c r="F6" i="1" l="1"/>
  <c r="F7" i="1"/>
  <c r="F5" i="1"/>
  <c r="F7" i="7" l="1"/>
  <c r="F5" i="7"/>
  <c r="F6" i="7"/>
  <c r="E6" i="1"/>
  <c r="E7" i="1"/>
  <c r="E5" i="1"/>
  <c r="E7" i="7" l="1"/>
  <c r="E6" i="7"/>
  <c r="E5" i="7"/>
  <c r="C7" i="6"/>
  <c r="J7" i="7" s="1"/>
  <c r="C6" i="6"/>
  <c r="J6" i="7" s="1"/>
  <c r="C5" i="6"/>
  <c r="J5" i="7" s="1"/>
  <c r="A7" i="7"/>
  <c r="A6" i="7"/>
  <c r="A5" i="7"/>
  <c r="A7" i="6"/>
  <c r="A6" i="6"/>
  <c r="A5" i="6"/>
  <c r="D5" i="6" l="1"/>
  <c r="D6" i="6" l="1"/>
  <c r="D7" i="6"/>
  <c r="H6" i="1"/>
  <c r="H6" i="7" s="1"/>
  <c r="H7" i="1"/>
  <c r="H7" i="7" s="1"/>
  <c r="H5" i="1"/>
  <c r="H5" i="7" s="1"/>
  <c r="D6" i="1"/>
  <c r="D7" i="1"/>
  <c r="D5" i="1"/>
  <c r="C6" i="1"/>
  <c r="C7" i="1"/>
  <c r="C5" i="1"/>
  <c r="B6" i="1"/>
  <c r="B7" i="1"/>
  <c r="B5" i="1"/>
  <c r="A6" i="1"/>
  <c r="A7" i="1"/>
  <c r="A5" i="1"/>
  <c r="D5" i="7" l="1"/>
  <c r="B7" i="7"/>
  <c r="D7" i="7"/>
  <c r="B5" i="7"/>
  <c r="I5" i="7" s="1"/>
  <c r="K5" i="7" s="1"/>
  <c r="I5" i="1"/>
  <c r="D6" i="7"/>
  <c r="B6" i="7"/>
  <c r="C5" i="7"/>
  <c r="C7" i="7"/>
  <c r="I7" i="7" s="1"/>
  <c r="K7" i="7" s="1"/>
  <c r="L7" i="7" s="1"/>
  <c r="C6" i="7"/>
  <c r="I6" i="7"/>
  <c r="K6" i="7" s="1"/>
  <c r="I7" i="1"/>
  <c r="I6" i="1"/>
  <c r="L5" i="7" l="1"/>
  <c r="L6" i="7"/>
  <c r="J6" i="1"/>
  <c r="J7" i="1"/>
  <c r="J5" i="1"/>
</calcChain>
</file>

<file path=xl/sharedStrings.xml><?xml version="1.0" encoding="utf-8"?>
<sst xmlns="http://schemas.openxmlformats.org/spreadsheetml/2006/main" count="112" uniqueCount="48">
  <si>
    <t xml:space="preserve">RESPONDENT SUMMARY </t>
  </si>
  <si>
    <t>Company/Vendor Name</t>
  </si>
  <si>
    <t>Average Technical Score</t>
  </si>
  <si>
    <t>Total Score</t>
  </si>
  <si>
    <t>Ranking</t>
  </si>
  <si>
    <t>Company/Vendor Name:</t>
  </si>
  <si>
    <t>Criteria 1</t>
  </si>
  <si>
    <t>Criteria 2</t>
  </si>
  <si>
    <t>Criteria 3</t>
  </si>
  <si>
    <t>Criteria 4</t>
  </si>
  <si>
    <t>TOTAL</t>
  </si>
  <si>
    <r>
      <t>RESPONDENT SUMMARY</t>
    </r>
    <r>
      <rPr>
        <b/>
        <sz val="12"/>
        <color rgb="FFFF0000"/>
        <rFont val="Arial"/>
        <family val="2"/>
      </rPr>
      <t xml:space="preserve"> (TECHNICAL)</t>
    </r>
  </si>
  <si>
    <r>
      <t xml:space="preserve">RESPONDENT SUMMARY  </t>
    </r>
    <r>
      <rPr>
        <b/>
        <sz val="12"/>
        <color rgb="FFFF0000"/>
        <rFont val="Arial"/>
        <family val="2"/>
      </rPr>
      <t xml:space="preserve"> (NON-TECHNICAL)</t>
    </r>
  </si>
  <si>
    <r>
      <t xml:space="preserve">Non-Technical Score                      </t>
    </r>
    <r>
      <rPr>
        <b/>
        <sz val="12"/>
        <color rgb="FFFF0000"/>
        <rFont val="Arial"/>
        <family val="2"/>
      </rPr>
      <t>(cost)</t>
    </r>
  </si>
  <si>
    <t>Non-Technical Score                      (cost)</t>
  </si>
  <si>
    <t>RFP730-16059 Executive MBA Textbook Services</t>
  </si>
  <si>
    <t>Barnes &amp; Noble College Booksellers, LLC</t>
  </si>
  <si>
    <t>MBS Direct, LLC</t>
  </si>
  <si>
    <t>Texas Book Company</t>
  </si>
  <si>
    <t>Evaluator 1</t>
  </si>
  <si>
    <t>Evaluator 2</t>
  </si>
  <si>
    <t>Evaluator 3</t>
  </si>
  <si>
    <t>Evaluator 4</t>
  </si>
  <si>
    <t>Evaluator 5</t>
  </si>
  <si>
    <t>Evaluator 6</t>
  </si>
  <si>
    <t xml:space="preserve">Evaluator 7 </t>
  </si>
  <si>
    <t>RESPONDENT EVALUATION MATRIX</t>
  </si>
  <si>
    <t>Evaluator Name:</t>
  </si>
  <si>
    <t>Name</t>
  </si>
  <si>
    <t xml:space="preserve">Criteria 1 </t>
  </si>
  <si>
    <t>Value to the University</t>
  </si>
  <si>
    <t>Excellent customer service, supported by reviews</t>
  </si>
  <si>
    <t>Prior experience with this type of event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</si>
  <si>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</si>
  <si>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</si>
  <si>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</si>
  <si>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</si>
  <si>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</si>
  <si>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</si>
  <si>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</si>
  <si>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Point Scale</t>
  </si>
  <si>
    <t>5.0 to 4.5 = Exceptional, exceeds and fully meets all requirements</t>
  </si>
  <si>
    <t>4.4 to 3.5 = Advantageous, exceeds some requirements</t>
  </si>
  <si>
    <t>3.4 to 2.5 = Meets minimal requirements</t>
  </si>
  <si>
    <t>2.4 to 1.5 = Addresses most of the minimal requirements</t>
  </si>
  <si>
    <t>1.4 to 1.0 = Addresses part of minimal requirements</t>
  </si>
  <si>
    <t>0 = No Response</t>
  </si>
  <si>
    <t>Cost. ** Only for Evaluator 7.**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</si>
</sst>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99">
    <xf numFmtId="0" fontId="0" fillId="0" borderId="0"/>
    <xf numFmtId="44" fontId="14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4" fillId="4" borderId="7" applyNumberFormat="0" applyFont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8" fillId="6" borderId="0" applyNumberFormat="0" applyBorder="0" applyAlignment="0" applyProtection="0"/>
    <xf numFmtId="0" fontId="19" fillId="23" borderId="8" applyNumberFormat="0" applyAlignment="0" applyProtection="0"/>
    <xf numFmtId="0" fontId="20" fillId="24" borderId="9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10" borderId="8" applyNumberFormat="0" applyAlignment="0" applyProtection="0"/>
    <xf numFmtId="0" fontId="27" fillId="0" borderId="13" applyNumberFormat="0" applyFill="0" applyAlignment="0" applyProtection="0"/>
    <xf numFmtId="0" fontId="28" fillId="25" borderId="0" applyNumberFormat="0" applyBorder="0" applyAlignment="0" applyProtection="0"/>
    <xf numFmtId="0" fontId="15" fillId="4" borderId="7" applyNumberFormat="0" applyFont="0" applyAlignment="0" applyProtection="0"/>
    <xf numFmtId="0" fontId="29" fillId="23" borderId="14" applyNumberFormat="0" applyAlignment="0" applyProtection="0"/>
    <xf numFmtId="0" fontId="30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8" fillId="6" borderId="0" applyNumberFormat="0" applyBorder="0" applyAlignment="0" applyProtection="0"/>
    <xf numFmtId="0" fontId="19" fillId="23" borderId="8" applyNumberFormat="0" applyAlignment="0" applyProtection="0"/>
    <xf numFmtId="0" fontId="20" fillId="24" borderId="9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10" borderId="8" applyNumberFormat="0" applyAlignment="0" applyProtection="0"/>
    <xf numFmtId="0" fontId="27" fillId="0" borderId="13" applyNumberFormat="0" applyFill="0" applyAlignment="0" applyProtection="0"/>
    <xf numFmtId="0" fontId="28" fillId="25" borderId="0" applyNumberFormat="0" applyBorder="0" applyAlignment="0" applyProtection="0"/>
    <xf numFmtId="0" fontId="29" fillId="23" borderId="14" applyNumberFormat="0" applyAlignment="0" applyProtection="0"/>
    <xf numFmtId="0" fontId="30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2" fillId="0" borderId="0" applyNumberFormat="0" applyFill="0" applyBorder="0" applyAlignment="0" applyProtection="0"/>
    <xf numFmtId="0" fontId="14" fillId="0" borderId="0"/>
    <xf numFmtId="0" fontId="14" fillId="4" borderId="7" applyNumberFormat="0" applyFont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8">
    <xf numFmtId="0" fontId="0" fillId="0" borderId="0" xfId="0"/>
    <xf numFmtId="0" fontId="13" fillId="0" borderId="0" xfId="0" applyFont="1"/>
    <xf numFmtId="0" fontId="13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textRotation="90" wrapText="1"/>
    </xf>
    <xf numFmtId="0" fontId="12" fillId="0" borderId="2" xfId="0" applyFont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4" xfId="0" applyFont="1" applyFill="1" applyBorder="1" applyAlignment="1">
      <alignment horizontal="center"/>
    </xf>
    <xf numFmtId="4" fontId="13" fillId="0" borderId="5" xfId="0" applyNumberFormat="1" applyFont="1" applyBorder="1"/>
    <xf numFmtId="0" fontId="13" fillId="3" borderId="6" xfId="0" applyFont="1" applyFill="1" applyBorder="1" applyAlignment="1">
      <alignment horizontal="center"/>
    </xf>
    <xf numFmtId="0" fontId="33" fillId="0" borderId="2" xfId="0" applyFont="1" applyFill="1" applyBorder="1" applyAlignment="1">
      <alignment horizontal="center" vertical="center" textRotation="90" wrapText="1"/>
    </xf>
    <xf numFmtId="0" fontId="0" fillId="0" borderId="0" xfId="0" applyBorder="1"/>
    <xf numFmtId="0" fontId="12" fillId="0" borderId="0" xfId="0" applyFont="1" applyBorder="1" applyAlignment="1"/>
    <xf numFmtId="0" fontId="0" fillId="0" borderId="0" xfId="0"/>
    <xf numFmtId="0" fontId="0" fillId="0" borderId="0" xfId="0"/>
    <xf numFmtId="0" fontId="33" fillId="0" borderId="2" xfId="0" applyFont="1" applyBorder="1" applyAlignment="1">
      <alignment horizontal="center" vertical="center" wrapText="1"/>
    </xf>
    <xf numFmtId="4" fontId="34" fillId="0" borderId="5" xfId="0" applyNumberFormat="1" applyFont="1" applyBorder="1"/>
    <xf numFmtId="0" fontId="36" fillId="0" borderId="16" xfId="4" applyFont="1" applyBorder="1" applyAlignment="1">
      <alignment horizontal="center"/>
    </xf>
    <xf numFmtId="0" fontId="35" fillId="3" borderId="16" xfId="4" applyFont="1" applyFill="1" applyBorder="1" applyAlignment="1">
      <alignment horizontal="center"/>
    </xf>
    <xf numFmtId="0" fontId="37" fillId="0" borderId="0" xfId="0" applyFont="1"/>
    <xf numFmtId="0" fontId="37" fillId="3" borderId="0" xfId="0" applyFont="1" applyFill="1"/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38" fillId="0" borderId="16" xfId="97" applyFont="1" applyBorder="1" applyAlignment="1">
      <alignment horizontal="center"/>
    </xf>
    <xf numFmtId="0" fontId="39" fillId="0" borderId="0" xfId="0" applyFont="1"/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35" fillId="3" borderId="16" xfId="97" applyFont="1" applyFill="1" applyBorder="1" applyAlignment="1">
      <alignment horizontal="center"/>
    </xf>
    <xf numFmtId="0" fontId="37" fillId="0" borderId="0" xfId="0" applyFont="1"/>
    <xf numFmtId="0" fontId="37" fillId="3" borderId="0" xfId="0" applyFont="1" applyFill="1"/>
    <xf numFmtId="0" fontId="36" fillId="0" borderId="16" xfId="97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35" fillId="3" borderId="16" xfId="97" applyFont="1" applyFill="1" applyBorder="1" applyAlignment="1">
      <alignment horizontal="center"/>
    </xf>
    <xf numFmtId="0" fontId="37" fillId="0" borderId="0" xfId="0" applyFont="1"/>
    <xf numFmtId="0" fontId="37" fillId="3" borderId="0" xfId="0" applyFont="1" applyFill="1"/>
    <xf numFmtId="0" fontId="36" fillId="0" borderId="16" xfId="97" applyFont="1" applyBorder="1" applyAlignment="1">
      <alignment horizontal="center"/>
    </xf>
    <xf numFmtId="0" fontId="12" fillId="0" borderId="0" xfId="0" applyFont="1" applyAlignment="1"/>
    <xf numFmtId="0" fontId="40" fillId="0" borderId="0" xfId="0" applyFont="1"/>
    <xf numFmtId="0" fontId="42" fillId="0" borderId="0" xfId="98" applyFont="1"/>
    <xf numFmtId="0" fontId="35" fillId="3" borderId="21" xfId="98" applyFont="1" applyFill="1" applyBorder="1" applyAlignment="1">
      <alignment horizontal="center" vertical="center"/>
    </xf>
    <xf numFmtId="0" fontId="35" fillId="0" borderId="0" xfId="98" applyFont="1" applyAlignment="1">
      <alignment horizontal="center"/>
    </xf>
    <xf numFmtId="0" fontId="36" fillId="27" borderId="22" xfId="98" applyFont="1" applyFill="1" applyBorder="1" applyAlignment="1">
      <alignment horizontal="center"/>
    </xf>
    <xf numFmtId="0" fontId="36" fillId="0" borderId="23" xfId="98" applyFont="1" applyFill="1" applyBorder="1" applyAlignment="1">
      <alignment horizontal="center"/>
    </xf>
    <xf numFmtId="0" fontId="36" fillId="28" borderId="24" xfId="98" applyFont="1" applyFill="1" applyBorder="1" applyAlignment="1">
      <alignment horizontal="center"/>
    </xf>
    <xf numFmtId="0" fontId="35" fillId="27" borderId="22" xfId="98" applyFont="1" applyFill="1" applyBorder="1" applyAlignment="1">
      <alignment horizontal="center"/>
    </xf>
    <xf numFmtId="0" fontId="35" fillId="0" borderId="23" xfId="98" applyFont="1" applyFill="1" applyBorder="1" applyAlignment="1">
      <alignment horizontal="center"/>
    </xf>
    <xf numFmtId="0" fontId="35" fillId="28" borderId="24" xfId="98" applyFont="1" applyFill="1" applyBorder="1" applyAlignment="1">
      <alignment horizontal="center"/>
    </xf>
    <xf numFmtId="0" fontId="42" fillId="0" borderId="25" xfId="98" applyFont="1" applyBorder="1" applyAlignment="1">
      <alignment horizontal="center"/>
    </xf>
    <xf numFmtId="0" fontId="14" fillId="0" borderId="26" xfId="88" applyFont="1" applyFill="1" applyBorder="1" applyAlignment="1">
      <alignment horizontal="left"/>
    </xf>
    <xf numFmtId="0" fontId="37" fillId="27" borderId="27" xfId="98" applyFont="1" applyFill="1" applyBorder="1" applyAlignment="1">
      <alignment horizontal="center"/>
    </xf>
    <xf numFmtId="0" fontId="37" fillId="0" borderId="28" xfId="98" applyFont="1" applyFill="1" applyBorder="1" applyAlignment="1">
      <alignment horizontal="center"/>
    </xf>
    <xf numFmtId="0" fontId="37" fillId="28" borderId="6" xfId="98" applyFont="1" applyFill="1" applyBorder="1" applyAlignment="1">
      <alignment horizontal="center"/>
    </xf>
    <xf numFmtId="0" fontId="42" fillId="27" borderId="27" xfId="98" applyFont="1" applyFill="1" applyBorder="1" applyAlignment="1">
      <alignment horizontal="center"/>
    </xf>
    <xf numFmtId="0" fontId="42" fillId="0" borderId="28" xfId="98" applyFont="1" applyFill="1" applyBorder="1" applyAlignment="1">
      <alignment horizontal="center"/>
    </xf>
    <xf numFmtId="0" fontId="42" fillId="28" borderId="6" xfId="98" applyFont="1" applyFill="1" applyBorder="1" applyAlignment="1">
      <alignment horizontal="center"/>
    </xf>
    <xf numFmtId="0" fontId="42" fillId="3" borderId="25" xfId="98" applyFont="1" applyFill="1" applyBorder="1" applyAlignment="1">
      <alignment horizontal="center"/>
    </xf>
    <xf numFmtId="0" fontId="14" fillId="0" borderId="26" xfId="88" applyFont="1" applyFill="1" applyBorder="1" applyAlignment="1">
      <alignment horizontal="center"/>
    </xf>
    <xf numFmtId="0" fontId="14" fillId="0" borderId="0" xfId="0" applyFont="1"/>
    <xf numFmtId="0" fontId="36" fillId="0" borderId="0" xfId="0" applyFont="1" applyAlignment="1">
      <alignment horizontal="center"/>
    </xf>
    <xf numFmtId="0" fontId="35" fillId="0" borderId="16" xfId="4" applyFont="1" applyBorder="1" applyAlignment="1">
      <alignment horizontal="center"/>
    </xf>
    <xf numFmtId="0" fontId="35" fillId="0" borderId="16" xfId="97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 vertical="center" wrapText="1"/>
    </xf>
    <xf numFmtId="0" fontId="14" fillId="0" borderId="33" xfId="0" applyFont="1" applyBorder="1" applyAlignment="1">
      <alignment horizontal="left" vertical="center" wrapText="1"/>
    </xf>
    <xf numFmtId="0" fontId="14" fillId="0" borderId="34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left"/>
    </xf>
    <xf numFmtId="0" fontId="14" fillId="0" borderId="34" xfId="0" applyFont="1" applyBorder="1" applyAlignment="1">
      <alignment horizontal="left"/>
    </xf>
    <xf numFmtId="0" fontId="14" fillId="0" borderId="35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0" fontId="14" fillId="0" borderId="37" xfId="0" applyFont="1" applyBorder="1" applyAlignment="1">
      <alignment horizontal="left"/>
    </xf>
    <xf numFmtId="0" fontId="14" fillId="0" borderId="38" xfId="0" applyFont="1" applyBorder="1" applyAlignment="1">
      <alignment horizontal="left"/>
    </xf>
    <xf numFmtId="0" fontId="38" fillId="0" borderId="18" xfId="98" applyFont="1" applyFill="1" applyBorder="1" applyAlignment="1">
      <alignment horizontal="left" vertical="center" wrapText="1"/>
    </xf>
    <xf numFmtId="0" fontId="36" fillId="0" borderId="19" xfId="98" applyFont="1" applyFill="1" applyBorder="1" applyAlignment="1">
      <alignment horizontal="left" vertical="center" wrapText="1"/>
    </xf>
    <xf numFmtId="0" fontId="36" fillId="0" borderId="20" xfId="98" applyFont="1" applyFill="1" applyBorder="1" applyAlignment="1">
      <alignment horizontal="left" vertical="center" wrapText="1"/>
    </xf>
    <xf numFmtId="0" fontId="36" fillId="0" borderId="18" xfId="98" applyFont="1" applyFill="1" applyBorder="1" applyAlignment="1">
      <alignment horizontal="left" vertical="center" wrapText="1"/>
    </xf>
    <xf numFmtId="0" fontId="43" fillId="0" borderId="0" xfId="0" applyFont="1" applyAlignment="1">
      <alignment horizontal="center" vertical="top" wrapText="1"/>
    </xf>
    <xf numFmtId="0" fontId="43" fillId="0" borderId="29" xfId="0" applyFont="1" applyBorder="1" applyAlignment="1">
      <alignment horizontal="center" vertical="top" wrapText="1"/>
    </xf>
    <xf numFmtId="0" fontId="43" fillId="2" borderId="30" xfId="0" applyFont="1" applyFill="1" applyBorder="1" applyAlignment="1">
      <alignment horizontal="center"/>
    </xf>
    <xf numFmtId="0" fontId="43" fillId="2" borderId="31" xfId="0" applyFont="1" applyFill="1" applyBorder="1" applyAlignment="1">
      <alignment horizontal="center"/>
    </xf>
    <xf numFmtId="0" fontId="43" fillId="2" borderId="32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40" fillId="26" borderId="0" xfId="0" applyFont="1" applyFill="1" applyBorder="1" applyAlignment="1">
      <alignment horizontal="center"/>
    </xf>
    <xf numFmtId="0" fontId="41" fillId="0" borderId="17" xfId="0" applyFont="1" applyBorder="1" applyAlignment="1">
      <alignment horizontal="center"/>
    </xf>
  </cellXfs>
  <cellStyles count="99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11" xfId="98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te 2" xfId="5"/>
    <cellStyle name="Note 3" xfId="89"/>
    <cellStyle name="Note 4" xfId="42"/>
    <cellStyle name="Output 2" xfId="84"/>
    <cellStyle name="Output 3" xfId="43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FP730-16059%20-%20%20Jeremy%20Warre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FP730-16059%20-%20Anderson%20Thoma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FP730-16059%20-%20Joshua%20Conwel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FP730-16059%20-%20Rachel%20Lucke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FP730-16059%20-%20Terrolyn%20Gunter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FP730-16059%20Executive%20MBA%20Textbook%20Servic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/>
      <sheetData sheetId="1">
        <row r="4">
          <cell r="A4" t="str">
            <v>Barnes &amp; Noble College Booksellers, LLC</v>
          </cell>
        </row>
        <row r="5">
          <cell r="A5" t="str">
            <v>MBS Direct, LLC</v>
          </cell>
        </row>
        <row r="6">
          <cell r="A6" t="str">
            <v>Texas Book Company</v>
          </cell>
        </row>
      </sheetData>
      <sheetData sheetId="2">
        <row r="8">
          <cell r="E8">
            <v>0</v>
          </cell>
          <cell r="H8">
            <v>13.200000000000001</v>
          </cell>
          <cell r="K8">
            <v>18</v>
          </cell>
          <cell r="N8">
            <v>15</v>
          </cell>
        </row>
        <row r="9">
          <cell r="E9">
            <v>0</v>
          </cell>
          <cell r="H9">
            <v>13.5</v>
          </cell>
          <cell r="K9">
            <v>18</v>
          </cell>
          <cell r="N9">
            <v>15</v>
          </cell>
        </row>
        <row r="10">
          <cell r="E10">
            <v>0</v>
          </cell>
          <cell r="H10">
            <v>9</v>
          </cell>
          <cell r="K10">
            <v>12</v>
          </cell>
          <cell r="N10">
            <v>10.5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/>
      <sheetData sheetId="1">
        <row r="4">
          <cell r="A4" t="str">
            <v>Barnes &amp; Noble College Booksellers, LLC</v>
          </cell>
        </row>
        <row r="5">
          <cell r="A5" t="str">
            <v>MBS Direct, LLC</v>
          </cell>
        </row>
        <row r="6">
          <cell r="A6" t="str">
            <v>Texas Book Company</v>
          </cell>
        </row>
      </sheetData>
      <sheetData sheetId="2">
        <row r="8">
          <cell r="E8">
            <v>0</v>
          </cell>
          <cell r="H8">
            <v>15</v>
          </cell>
          <cell r="K8">
            <v>17.600000000000001</v>
          </cell>
          <cell r="N8">
            <v>15</v>
          </cell>
        </row>
        <row r="9">
          <cell r="E9">
            <v>0</v>
          </cell>
          <cell r="H9">
            <v>12</v>
          </cell>
          <cell r="K9">
            <v>9.6</v>
          </cell>
          <cell r="N9">
            <v>12</v>
          </cell>
        </row>
        <row r="10">
          <cell r="E10">
            <v>0</v>
          </cell>
          <cell r="H10">
            <v>12</v>
          </cell>
          <cell r="K10">
            <v>16</v>
          </cell>
          <cell r="N10">
            <v>12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/>
      <sheetData sheetId="1">
        <row r="4">
          <cell r="A4" t="str">
            <v>Barnes &amp; Noble College Booksellers, LLC</v>
          </cell>
        </row>
        <row r="5">
          <cell r="A5" t="str">
            <v>MBS Direct, LLC</v>
          </cell>
        </row>
        <row r="6">
          <cell r="A6" t="str">
            <v>Texas Book Company</v>
          </cell>
        </row>
      </sheetData>
      <sheetData sheetId="2">
        <row r="8">
          <cell r="E8">
            <v>0</v>
          </cell>
          <cell r="H8">
            <v>15</v>
          </cell>
          <cell r="K8">
            <v>16</v>
          </cell>
          <cell r="N8">
            <v>15</v>
          </cell>
        </row>
        <row r="9">
          <cell r="E9">
            <v>0</v>
          </cell>
          <cell r="H9">
            <v>12</v>
          </cell>
          <cell r="K9">
            <v>20</v>
          </cell>
          <cell r="N9">
            <v>12</v>
          </cell>
        </row>
        <row r="10">
          <cell r="E10">
            <v>0</v>
          </cell>
          <cell r="H10">
            <v>12</v>
          </cell>
          <cell r="K10">
            <v>16</v>
          </cell>
          <cell r="N10">
            <v>12</v>
          </cell>
        </row>
      </sheetData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/>
      <sheetData sheetId="1">
        <row r="4">
          <cell r="A4" t="str">
            <v>Barnes &amp; Noble College Booksellers, LLC</v>
          </cell>
        </row>
        <row r="5">
          <cell r="A5" t="str">
            <v>MBS Direct, LLC</v>
          </cell>
        </row>
        <row r="6">
          <cell r="A6" t="str">
            <v>Texas Book Company</v>
          </cell>
        </row>
      </sheetData>
      <sheetData sheetId="2">
        <row r="8">
          <cell r="E8">
            <v>0</v>
          </cell>
          <cell r="H8">
            <v>14.100000000000001</v>
          </cell>
          <cell r="K8">
            <v>18.8</v>
          </cell>
          <cell r="N8">
            <v>14.399999999999999</v>
          </cell>
        </row>
        <row r="9">
          <cell r="E9">
            <v>0</v>
          </cell>
          <cell r="H9">
            <v>11.399999999999999</v>
          </cell>
          <cell r="K9">
            <v>16.8</v>
          </cell>
          <cell r="N9">
            <v>12.600000000000001</v>
          </cell>
        </row>
        <row r="10">
          <cell r="E10">
            <v>0</v>
          </cell>
          <cell r="H10">
            <v>12.899999999999999</v>
          </cell>
          <cell r="K10">
            <v>19.2</v>
          </cell>
          <cell r="N10">
            <v>14.399999999999999</v>
          </cell>
        </row>
      </sheetData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/>
      <sheetData sheetId="1">
        <row r="4">
          <cell r="A4" t="str">
            <v>Barnes &amp; Noble College Booksellers, LLC</v>
          </cell>
        </row>
        <row r="5">
          <cell r="A5" t="str">
            <v>MBS Direct, LLC</v>
          </cell>
        </row>
        <row r="6">
          <cell r="A6" t="str">
            <v>Texas Book Company</v>
          </cell>
        </row>
      </sheetData>
      <sheetData sheetId="2">
        <row r="8">
          <cell r="E8">
            <v>0</v>
          </cell>
          <cell r="H8">
            <v>12</v>
          </cell>
          <cell r="K8">
            <v>12</v>
          </cell>
          <cell r="N8">
            <v>15</v>
          </cell>
        </row>
        <row r="9">
          <cell r="E9">
            <v>0</v>
          </cell>
          <cell r="H9">
            <v>9</v>
          </cell>
          <cell r="K9">
            <v>12</v>
          </cell>
          <cell r="N9">
            <v>12</v>
          </cell>
        </row>
        <row r="10">
          <cell r="E10">
            <v>0</v>
          </cell>
          <cell r="H10">
            <v>9</v>
          </cell>
          <cell r="K10">
            <v>12</v>
          </cell>
          <cell r="N10">
            <v>9</v>
          </cell>
        </row>
      </sheetData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RFP730-16059 Executive MBA Textbook Services</v>
          </cell>
        </row>
      </sheetData>
      <sheetData sheetId="1">
        <row r="4">
          <cell r="A4" t="str">
            <v>Barnes &amp; Noble College Booksellers, LLC</v>
          </cell>
        </row>
        <row r="5">
          <cell r="A5" t="str">
            <v>MBS Direct, LLC</v>
          </cell>
        </row>
        <row r="6">
          <cell r="A6" t="str">
            <v>Texas Book Company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E22" sqref="E22"/>
    </sheetView>
  </sheetViews>
  <sheetFormatPr defaultRowHeight="12.75" x14ac:dyDescent="0.2"/>
  <sheetData>
    <row r="1" spans="1:12" ht="15.75" customHeight="1" x14ac:dyDescent="0.25">
      <c r="A1" s="13" t="s">
        <v>0</v>
      </c>
      <c r="B1" s="13"/>
      <c r="C1" s="13"/>
      <c r="D1" s="13"/>
      <c r="E1" s="23"/>
      <c r="F1" s="23" t="s">
        <v>19</v>
      </c>
      <c r="G1" s="23"/>
      <c r="H1" s="23"/>
      <c r="I1" s="23"/>
    </row>
    <row r="2" spans="1:12" ht="15.75" x14ac:dyDescent="0.25">
      <c r="A2" s="13"/>
      <c r="B2" s="12"/>
      <c r="C2" s="15"/>
      <c r="D2" s="15"/>
      <c r="E2" s="15"/>
      <c r="F2" s="15"/>
      <c r="G2" s="15"/>
      <c r="H2" s="12"/>
      <c r="I2" s="15"/>
    </row>
    <row r="3" spans="1:12" x14ac:dyDescent="0.2">
      <c r="A3" s="63" t="s">
        <v>5</v>
      </c>
      <c r="B3" s="63"/>
      <c r="C3" s="63"/>
      <c r="D3" s="63"/>
      <c r="E3" s="18" t="s">
        <v>6</v>
      </c>
      <c r="F3" s="18" t="s">
        <v>7</v>
      </c>
      <c r="G3" s="18" t="s">
        <v>8</v>
      </c>
      <c r="H3" s="18" t="s">
        <v>9</v>
      </c>
      <c r="I3" s="19" t="s">
        <v>10</v>
      </c>
    </row>
    <row r="4" spans="1:12" x14ac:dyDescent="0.2">
      <c r="A4" s="62" t="str">
        <f>'[1]RFP Submittal'!A4</f>
        <v>Barnes &amp; Noble College Booksellers, LLC</v>
      </c>
      <c r="B4" s="62"/>
      <c r="C4" s="62"/>
      <c r="D4" s="62"/>
      <c r="E4" s="20">
        <f>[1]Evaluation!E8</f>
        <v>0</v>
      </c>
      <c r="F4" s="20">
        <f>[1]Evaluation!H8</f>
        <v>13.200000000000001</v>
      </c>
      <c r="G4" s="20">
        <f>[1]Evaluation!K8</f>
        <v>18</v>
      </c>
      <c r="H4" s="20">
        <f>[1]Evaluation!N8</f>
        <v>15</v>
      </c>
      <c r="I4" s="21">
        <f>SUM(E4:H4)</f>
        <v>46.2</v>
      </c>
    </row>
    <row r="5" spans="1:12" x14ac:dyDescent="0.2">
      <c r="A5" s="62" t="str">
        <f>'[1]RFP Submittal'!A5</f>
        <v>MBS Direct, LLC</v>
      </c>
      <c r="B5" s="62"/>
      <c r="C5" s="62"/>
      <c r="D5" s="62"/>
      <c r="E5" s="20">
        <f>[1]Evaluation!E9</f>
        <v>0</v>
      </c>
      <c r="F5" s="20">
        <f>[1]Evaluation!H9</f>
        <v>13.5</v>
      </c>
      <c r="G5" s="20">
        <f>[1]Evaluation!K9</f>
        <v>18</v>
      </c>
      <c r="H5" s="20">
        <f>[1]Evaluation!N9</f>
        <v>15</v>
      </c>
      <c r="I5" s="21">
        <f t="shared" ref="I5:I6" si="0">SUM(E5:H5)</f>
        <v>46.5</v>
      </c>
      <c r="L5" s="14"/>
    </row>
    <row r="6" spans="1:12" x14ac:dyDescent="0.2">
      <c r="A6" s="62" t="str">
        <f>'[1]RFP Submittal'!A6</f>
        <v>Texas Book Company</v>
      </c>
      <c r="B6" s="62"/>
      <c r="C6" s="62"/>
      <c r="D6" s="62"/>
      <c r="E6" s="20">
        <f>[1]Evaluation!E10</f>
        <v>0</v>
      </c>
      <c r="F6" s="20">
        <f>[1]Evaluation!H10</f>
        <v>9</v>
      </c>
      <c r="G6" s="20">
        <f>[1]Evaluation!K10</f>
        <v>12</v>
      </c>
      <c r="H6" s="20">
        <f>[1]Evaluation!N10</f>
        <v>10.5</v>
      </c>
      <c r="I6" s="21">
        <f t="shared" si="0"/>
        <v>31.5</v>
      </c>
      <c r="L6" s="14"/>
    </row>
  </sheetData>
  <mergeCells count="4">
    <mergeCell ref="A6:D6"/>
    <mergeCell ref="A3:D3"/>
    <mergeCell ref="A4:D4"/>
    <mergeCell ref="A5:D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C17" sqref="C17"/>
    </sheetView>
  </sheetViews>
  <sheetFormatPr defaultRowHeight="15" x14ac:dyDescent="0.2"/>
  <cols>
    <col min="1" max="1" width="42.5703125" style="1" customWidth="1"/>
    <col min="2" max="11" width="7.5703125" style="1" customWidth="1"/>
    <col min="12" max="12" width="10.42578125" style="1" customWidth="1"/>
    <col min="13" max="13" width="12.140625" style="1" customWidth="1"/>
    <col min="14" max="14" width="11.7109375" style="1" customWidth="1"/>
    <col min="15" max="16384" width="9.140625" style="1"/>
  </cols>
  <sheetData>
    <row r="1" spans="1:12" ht="15.75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2" ht="26.25" customHeight="1" x14ac:dyDescent="0.2">
      <c r="A2" s="66" t="str">
        <f>Technical!A2</f>
        <v>RFP730-16059 Executive MBA Textbook Services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tr">
        <f>Technical!B4</f>
        <v>Evaluator 1</v>
      </c>
      <c r="C4" s="4" t="str">
        <f>Technical!C4</f>
        <v>Evaluator 2</v>
      </c>
      <c r="D4" s="4" t="str">
        <f>Technical!D4</f>
        <v>Evaluator 3</v>
      </c>
      <c r="E4" s="4" t="str">
        <f>Technical!E4</f>
        <v>Evaluator 4</v>
      </c>
      <c r="F4" s="4" t="str">
        <f>Technical!F4</f>
        <v>Evaluator 5</v>
      </c>
      <c r="G4" s="4" t="str">
        <f>Technical!G4</f>
        <v>Evaluator 6</v>
      </c>
      <c r="H4" s="11" t="str">
        <f>Technical!H4</f>
        <v xml:space="preserve">Evaluator 7 </v>
      </c>
      <c r="I4" s="5" t="s">
        <v>2</v>
      </c>
      <c r="J4" s="16" t="s">
        <v>14</v>
      </c>
      <c r="K4" s="5" t="s">
        <v>3</v>
      </c>
      <c r="L4" s="6" t="s">
        <v>4</v>
      </c>
    </row>
    <row r="5" spans="1:12" ht="16.5" customHeight="1" x14ac:dyDescent="0.2">
      <c r="A5" s="8" t="str">
        <f>'7'!A4:D4</f>
        <v>Barnes &amp; Noble College Booksellers, LLC</v>
      </c>
      <c r="B5" s="9">
        <f>Technical!B5</f>
        <v>46.2</v>
      </c>
      <c r="C5" s="9">
        <f>Technical!C5</f>
        <v>47.6</v>
      </c>
      <c r="D5" s="9">
        <f>Technical!D5</f>
        <v>46</v>
      </c>
      <c r="E5" s="9">
        <f>Technical!E5</f>
        <v>47.300000000000004</v>
      </c>
      <c r="F5" s="9">
        <f>Technical!F5</f>
        <v>39</v>
      </c>
      <c r="G5" s="9">
        <f>Technical!G5</f>
        <v>46.5</v>
      </c>
      <c r="H5" s="9">
        <f>Technical!H5</f>
        <v>50</v>
      </c>
      <c r="I5" s="9">
        <f>AVERAGE(B5:H5)</f>
        <v>46.085714285714289</v>
      </c>
      <c r="J5" s="17">
        <f>'Non-Technical'!C5</f>
        <v>40</v>
      </c>
      <c r="K5" s="9">
        <f t="shared" ref="K5:K7" si="0">I5+J5</f>
        <v>86.085714285714289</v>
      </c>
      <c r="L5" s="10">
        <f>RANK(K5,$K$5:$K$7,0)</f>
        <v>1</v>
      </c>
    </row>
    <row r="6" spans="1:12" ht="16.5" customHeight="1" x14ac:dyDescent="0.2">
      <c r="A6" s="8" t="str">
        <f>'7'!A5:D5</f>
        <v>MBS Direct, LLC</v>
      </c>
      <c r="B6" s="9">
        <f>Technical!B6</f>
        <v>46.5</v>
      </c>
      <c r="C6" s="9">
        <f>Technical!C6</f>
        <v>33.6</v>
      </c>
      <c r="D6" s="9">
        <f>Technical!D6</f>
        <v>44</v>
      </c>
      <c r="E6" s="9">
        <f>Technical!E6</f>
        <v>40.799999999999997</v>
      </c>
      <c r="F6" s="9">
        <f>Technical!F6</f>
        <v>33</v>
      </c>
      <c r="G6" s="9">
        <f>Technical!G6</f>
        <v>33.700000000000003</v>
      </c>
      <c r="H6" s="9">
        <f>Technical!H6</f>
        <v>30</v>
      </c>
      <c r="I6" s="9">
        <f>AVERAGE(B6:H6)</f>
        <v>37.371428571428567</v>
      </c>
      <c r="J6" s="17">
        <f>'Non-Technical'!C6</f>
        <v>30</v>
      </c>
      <c r="K6" s="9">
        <f t="shared" si="0"/>
        <v>67.371428571428567</v>
      </c>
      <c r="L6" s="10">
        <f t="shared" ref="L6:L7" si="1">RANK(K6,$K$5:$K$7,0)</f>
        <v>3</v>
      </c>
    </row>
    <row r="7" spans="1:12" ht="16.5" customHeight="1" x14ac:dyDescent="0.2">
      <c r="A7" s="8" t="str">
        <f>'7'!A6:D6</f>
        <v>Texas Book Company</v>
      </c>
      <c r="B7" s="9">
        <f>Technical!B7</f>
        <v>31.5</v>
      </c>
      <c r="C7" s="9">
        <f>Technical!C7</f>
        <v>40</v>
      </c>
      <c r="D7" s="9">
        <f>Technical!D7</f>
        <v>40</v>
      </c>
      <c r="E7" s="9">
        <f>Technical!E7</f>
        <v>46.499999999999993</v>
      </c>
      <c r="F7" s="9">
        <f>Technical!F7</f>
        <v>30</v>
      </c>
      <c r="G7" s="9">
        <f>Technical!G7</f>
        <v>44.6</v>
      </c>
      <c r="H7" s="9">
        <f>Technical!H7</f>
        <v>37</v>
      </c>
      <c r="I7" s="9">
        <f>AVERAGE(B7:H7)</f>
        <v>38.51428571428572</v>
      </c>
      <c r="J7" s="17">
        <f>'Non-Technical'!C7</f>
        <v>30</v>
      </c>
      <c r="K7" s="9">
        <f t="shared" si="0"/>
        <v>68.51428571428572</v>
      </c>
      <c r="L7" s="10">
        <f t="shared" si="1"/>
        <v>2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3"/>
  <sheetViews>
    <sheetView tabSelected="1" workbookViewId="0">
      <selection activeCell="B6" sqref="B6"/>
    </sheetView>
  </sheetViews>
  <sheetFormatPr defaultRowHeight="12.75" x14ac:dyDescent="0.2"/>
  <cols>
    <col min="1" max="1" width="2" style="33" customWidth="1"/>
    <col min="2" max="2" width="39.42578125" style="33" customWidth="1"/>
    <col min="3" max="3" width="12" style="33" customWidth="1"/>
    <col min="4" max="5" width="10.7109375" style="33" customWidth="1"/>
    <col min="6" max="6" width="12.140625" style="33" customWidth="1"/>
    <col min="7" max="8" width="10.42578125" style="33" customWidth="1"/>
    <col min="9" max="9" width="11.42578125" style="33" customWidth="1"/>
    <col min="10" max="11" width="9" style="33" customWidth="1"/>
    <col min="12" max="12" width="11.42578125" style="33" customWidth="1"/>
    <col min="13" max="14" width="10" style="33" customWidth="1"/>
    <col min="15" max="16384" width="9.140625" style="33"/>
  </cols>
  <sheetData>
    <row r="1" spans="2:16" ht="15.75" x14ac:dyDescent="0.25">
      <c r="B1" s="85" t="s">
        <v>26</v>
      </c>
      <c r="C1" s="85"/>
      <c r="D1" s="85"/>
      <c r="E1" s="40" t="str">
        <f>[6]Cover!A6</f>
        <v>RFP730-16059 Executive MBA Textbook Services</v>
      </c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2:16" ht="15.75" customHeight="1" x14ac:dyDescent="0.25">
      <c r="C2" s="40"/>
      <c r="D2" s="40"/>
      <c r="E2" s="40"/>
      <c r="F2" s="40"/>
      <c r="G2" s="40"/>
    </row>
    <row r="3" spans="2:16" ht="15" customHeight="1" x14ac:dyDescent="0.2">
      <c r="B3" s="41" t="s">
        <v>27</v>
      </c>
      <c r="C3" s="86" t="s">
        <v>28</v>
      </c>
      <c r="D3" s="86"/>
      <c r="E3" s="86"/>
      <c r="F3" s="86"/>
    </row>
    <row r="4" spans="2:16" ht="15" customHeight="1" x14ac:dyDescent="0.2">
      <c r="F4" s="1"/>
    </row>
    <row r="5" spans="2:16" ht="16.5" thickBot="1" x14ac:dyDescent="0.3">
      <c r="B5" s="1"/>
      <c r="C5" s="87" t="s">
        <v>29</v>
      </c>
      <c r="D5" s="87"/>
      <c r="E5" s="87"/>
      <c r="F5" s="87" t="s">
        <v>7</v>
      </c>
      <c r="G5" s="87"/>
      <c r="H5" s="87"/>
      <c r="I5" s="87" t="s">
        <v>8</v>
      </c>
      <c r="J5" s="87"/>
      <c r="K5" s="87"/>
      <c r="L5" s="87" t="s">
        <v>9</v>
      </c>
      <c r="M5" s="87"/>
      <c r="N5" s="87"/>
    </row>
    <row r="6" spans="2:16" ht="143.25" customHeight="1" x14ac:dyDescent="0.2">
      <c r="B6" s="42"/>
      <c r="C6" s="76" t="s">
        <v>47</v>
      </c>
      <c r="D6" s="77"/>
      <c r="E6" s="78"/>
      <c r="F6" s="79" t="s">
        <v>30</v>
      </c>
      <c r="G6" s="77"/>
      <c r="H6" s="78"/>
      <c r="I6" s="79" t="s">
        <v>31</v>
      </c>
      <c r="J6" s="77"/>
      <c r="K6" s="78"/>
      <c r="L6" s="79" t="s">
        <v>32</v>
      </c>
      <c r="M6" s="77"/>
      <c r="N6" s="78"/>
      <c r="O6" s="43" t="s">
        <v>33</v>
      </c>
    </row>
    <row r="7" spans="2:16" x14ac:dyDescent="0.2">
      <c r="B7" s="44" t="s">
        <v>5</v>
      </c>
      <c r="C7" s="45" t="s">
        <v>34</v>
      </c>
      <c r="D7" s="46" t="s">
        <v>35</v>
      </c>
      <c r="E7" s="47" t="s">
        <v>36</v>
      </c>
      <c r="F7" s="48" t="s">
        <v>34</v>
      </c>
      <c r="G7" s="49" t="s">
        <v>35</v>
      </c>
      <c r="H7" s="50" t="s">
        <v>36</v>
      </c>
      <c r="I7" s="48" t="s">
        <v>34</v>
      </c>
      <c r="J7" s="49" t="s">
        <v>35</v>
      </c>
      <c r="K7" s="50" t="s">
        <v>36</v>
      </c>
      <c r="L7" s="45" t="s">
        <v>34</v>
      </c>
      <c r="M7" s="46" t="s">
        <v>35</v>
      </c>
      <c r="N7" s="47" t="s">
        <v>36</v>
      </c>
      <c r="O7" s="51"/>
    </row>
    <row r="8" spans="2:16" x14ac:dyDescent="0.2">
      <c r="B8" s="52" t="str">
        <f>'[6]RFP Submittal'!A4</f>
        <v>Barnes &amp; Noble College Booksellers, LLC</v>
      </c>
      <c r="C8" s="53"/>
      <c r="D8" s="54">
        <v>10</v>
      </c>
      <c r="E8" s="55">
        <f>C8*D8</f>
        <v>0</v>
      </c>
      <c r="F8" s="56"/>
      <c r="G8" s="57">
        <v>3</v>
      </c>
      <c r="H8" s="58">
        <f>F8*G8</f>
        <v>0</v>
      </c>
      <c r="I8" s="56"/>
      <c r="J8" s="57">
        <v>4</v>
      </c>
      <c r="K8" s="58">
        <f>I8*J8</f>
        <v>0</v>
      </c>
      <c r="L8" s="53"/>
      <c r="M8" s="54">
        <v>3</v>
      </c>
      <c r="N8" s="55">
        <f>L8*M8</f>
        <v>0</v>
      </c>
      <c r="O8" s="59">
        <f t="shared" ref="O8:O10" si="0">N8+K8+H8+E8</f>
        <v>0</v>
      </c>
    </row>
    <row r="9" spans="2:16" x14ac:dyDescent="0.2">
      <c r="B9" s="60" t="str">
        <f>'[6]RFP Submittal'!A5</f>
        <v>MBS Direct, LLC</v>
      </c>
      <c r="C9" s="53"/>
      <c r="D9" s="54">
        <v>10</v>
      </c>
      <c r="E9" s="55">
        <f t="shared" ref="E9:E10" si="1">C9*D9</f>
        <v>0</v>
      </c>
      <c r="F9" s="56"/>
      <c r="G9" s="57">
        <v>3</v>
      </c>
      <c r="H9" s="58">
        <f t="shared" ref="H9:H10" si="2">F9*G9</f>
        <v>0</v>
      </c>
      <c r="I9" s="56"/>
      <c r="J9" s="57">
        <v>4</v>
      </c>
      <c r="K9" s="58">
        <f t="shared" ref="K9:K10" si="3">I9*J9</f>
        <v>0</v>
      </c>
      <c r="L9" s="53"/>
      <c r="M9" s="54">
        <v>3</v>
      </c>
      <c r="N9" s="55">
        <f t="shared" ref="N9:N10" si="4">L9*M9</f>
        <v>0</v>
      </c>
      <c r="O9" s="59">
        <f t="shared" si="0"/>
        <v>0</v>
      </c>
    </row>
    <row r="10" spans="2:16" x14ac:dyDescent="0.2">
      <c r="B10" s="60" t="str">
        <f>'[6]RFP Submittal'!A6</f>
        <v>Texas Book Company</v>
      </c>
      <c r="C10" s="53"/>
      <c r="D10" s="54">
        <v>10</v>
      </c>
      <c r="E10" s="55">
        <f t="shared" si="1"/>
        <v>0</v>
      </c>
      <c r="F10" s="56"/>
      <c r="G10" s="57">
        <v>3</v>
      </c>
      <c r="H10" s="58">
        <f t="shared" si="2"/>
        <v>0</v>
      </c>
      <c r="I10" s="56"/>
      <c r="J10" s="57">
        <v>4</v>
      </c>
      <c r="K10" s="58">
        <f t="shared" si="3"/>
        <v>0</v>
      </c>
      <c r="L10" s="53"/>
      <c r="M10" s="54">
        <v>3</v>
      </c>
      <c r="N10" s="55">
        <f t="shared" si="4"/>
        <v>0</v>
      </c>
      <c r="O10" s="59">
        <f t="shared" si="0"/>
        <v>0</v>
      </c>
    </row>
    <row r="11" spans="2:16" x14ac:dyDescent="0.2"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</row>
    <row r="12" spans="2:16" x14ac:dyDescent="0.2">
      <c r="B12" s="80" t="s">
        <v>37</v>
      </c>
      <c r="C12" s="80"/>
      <c r="D12" s="80"/>
      <c r="E12" s="80"/>
      <c r="F12" s="61"/>
      <c r="G12" s="61" t="s">
        <v>38</v>
      </c>
      <c r="H12" s="61"/>
      <c r="I12" s="61"/>
      <c r="J12" s="61"/>
      <c r="K12" s="61"/>
      <c r="L12" s="61"/>
      <c r="M12" s="61"/>
      <c r="N12" s="61"/>
      <c r="O12" s="61"/>
    </row>
    <row r="13" spans="2:16" x14ac:dyDescent="0.2">
      <c r="B13" s="80"/>
      <c r="C13" s="80"/>
      <c r="D13" s="80"/>
      <c r="E13" s="80"/>
      <c r="F13" s="61"/>
      <c r="G13" s="61" t="s">
        <v>39</v>
      </c>
      <c r="H13" s="61"/>
      <c r="I13" s="61"/>
      <c r="J13" s="61"/>
      <c r="K13" s="61"/>
      <c r="L13" s="61"/>
      <c r="M13" s="61"/>
      <c r="N13" s="61"/>
      <c r="O13" s="61"/>
    </row>
    <row r="14" spans="2:16" x14ac:dyDescent="0.2">
      <c r="B14" s="80"/>
      <c r="C14" s="80"/>
      <c r="D14" s="80"/>
      <c r="E14" s="80"/>
      <c r="F14" s="61"/>
      <c r="G14" s="61"/>
      <c r="H14" s="61"/>
      <c r="I14" s="61"/>
      <c r="J14" s="61"/>
      <c r="K14" s="61"/>
      <c r="L14" s="61"/>
      <c r="M14" s="61"/>
      <c r="N14" s="61"/>
      <c r="O14" s="61"/>
    </row>
    <row r="15" spans="2:16" ht="13.5" thickBot="1" x14ac:dyDescent="0.25">
      <c r="B15" s="81"/>
      <c r="C15" s="81"/>
      <c r="D15" s="81"/>
      <c r="E15" s="81"/>
      <c r="F15" s="61"/>
      <c r="G15" s="61"/>
      <c r="H15" s="61"/>
      <c r="I15" s="61"/>
      <c r="J15" s="61"/>
      <c r="K15" s="61"/>
      <c r="L15" s="61"/>
      <c r="M15" s="61"/>
      <c r="N15" s="61"/>
      <c r="O15" s="61"/>
    </row>
    <row r="16" spans="2:16" ht="13.5" thickTop="1" x14ac:dyDescent="0.2">
      <c r="B16" s="82" t="s">
        <v>40</v>
      </c>
      <c r="C16" s="83"/>
      <c r="D16" s="83"/>
      <c r="E16" s="84"/>
      <c r="F16" s="61"/>
      <c r="G16" s="61"/>
      <c r="H16" s="61"/>
      <c r="I16" s="61"/>
      <c r="J16" s="61"/>
      <c r="K16" s="61"/>
      <c r="L16" s="61"/>
      <c r="M16" s="61"/>
      <c r="N16" s="61"/>
      <c r="O16" s="61"/>
    </row>
    <row r="17" spans="2:15" x14ac:dyDescent="0.2">
      <c r="B17" s="67" t="s">
        <v>41</v>
      </c>
      <c r="C17" s="68"/>
      <c r="D17" s="68"/>
      <c r="E17" s="69"/>
      <c r="F17" s="61"/>
      <c r="G17" s="61"/>
      <c r="H17" s="61"/>
      <c r="I17" s="61"/>
      <c r="J17" s="61"/>
      <c r="K17" s="61"/>
      <c r="L17" s="61"/>
      <c r="M17" s="61"/>
      <c r="N17" s="61"/>
      <c r="O17" s="61"/>
    </row>
    <row r="18" spans="2:15" x14ac:dyDescent="0.2">
      <c r="B18" s="70" t="s">
        <v>42</v>
      </c>
      <c r="C18" s="71"/>
      <c r="D18" s="71"/>
      <c r="E18" s="72"/>
      <c r="F18" s="61"/>
      <c r="G18" s="61"/>
      <c r="H18" s="61"/>
      <c r="I18" s="61"/>
      <c r="J18" s="61"/>
      <c r="K18" s="61"/>
      <c r="L18" s="61"/>
      <c r="M18" s="61"/>
      <c r="N18" s="61"/>
      <c r="O18" s="61"/>
    </row>
    <row r="19" spans="2:15" x14ac:dyDescent="0.2">
      <c r="B19" s="70" t="s">
        <v>43</v>
      </c>
      <c r="C19" s="71"/>
      <c r="D19" s="71"/>
      <c r="E19" s="72"/>
      <c r="F19" s="61"/>
      <c r="G19" s="61"/>
      <c r="H19" s="61"/>
      <c r="I19" s="61"/>
      <c r="J19" s="61"/>
      <c r="K19" s="61"/>
      <c r="L19" s="61"/>
      <c r="M19" s="61"/>
      <c r="N19" s="61"/>
      <c r="O19" s="61"/>
    </row>
    <row r="20" spans="2:15" x14ac:dyDescent="0.2">
      <c r="B20" s="70" t="s">
        <v>44</v>
      </c>
      <c r="C20" s="71"/>
      <c r="D20" s="71"/>
      <c r="E20" s="72"/>
      <c r="F20" s="61"/>
      <c r="G20" s="61"/>
      <c r="H20" s="61"/>
      <c r="I20" s="61"/>
      <c r="J20" s="61"/>
      <c r="K20" s="61"/>
      <c r="L20" s="61"/>
      <c r="M20" s="61"/>
      <c r="N20" s="61"/>
      <c r="O20" s="61"/>
    </row>
    <row r="21" spans="2:15" x14ac:dyDescent="0.2">
      <c r="B21" s="70" t="s">
        <v>45</v>
      </c>
      <c r="C21" s="71"/>
      <c r="D21" s="71"/>
      <c r="E21" s="72"/>
      <c r="F21" s="61"/>
      <c r="G21" s="61"/>
      <c r="H21" s="61"/>
      <c r="I21" s="61"/>
      <c r="J21" s="61"/>
      <c r="K21" s="61"/>
      <c r="L21" s="61"/>
      <c r="M21" s="61"/>
      <c r="N21" s="61"/>
      <c r="O21" s="61"/>
    </row>
    <row r="22" spans="2:15" ht="13.5" thickBot="1" x14ac:dyDescent="0.25">
      <c r="B22" s="73" t="s">
        <v>46</v>
      </c>
      <c r="C22" s="74"/>
      <c r="D22" s="74"/>
      <c r="E22" s="75"/>
      <c r="F22" s="61"/>
      <c r="G22" s="61"/>
      <c r="H22" s="61"/>
      <c r="I22" s="61"/>
      <c r="J22" s="61"/>
      <c r="K22" s="61"/>
      <c r="L22" s="61"/>
      <c r="M22" s="61"/>
      <c r="N22" s="61"/>
      <c r="O22" s="61"/>
    </row>
    <row r="23" spans="2:15" ht="13.5" thickTop="1" x14ac:dyDescent="0.2"/>
  </sheetData>
  <mergeCells count="18">
    <mergeCell ref="L5:N5"/>
    <mergeCell ref="B1:D1"/>
    <mergeCell ref="C3:F3"/>
    <mergeCell ref="C5:E5"/>
    <mergeCell ref="F5:H5"/>
    <mergeCell ref="I5:K5"/>
    <mergeCell ref="B22:E22"/>
    <mergeCell ref="C6:E6"/>
    <mergeCell ref="F6:H6"/>
    <mergeCell ref="I6:K6"/>
    <mergeCell ref="L6:N6"/>
    <mergeCell ref="B12:E15"/>
    <mergeCell ref="B16:E16"/>
    <mergeCell ref="B17:E17"/>
    <mergeCell ref="B18:E18"/>
    <mergeCell ref="B19:E19"/>
    <mergeCell ref="B20:E20"/>
    <mergeCell ref="B21:E2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E14" sqref="E14"/>
    </sheetView>
  </sheetViews>
  <sheetFormatPr defaultRowHeight="12.75" x14ac:dyDescent="0.2"/>
  <sheetData>
    <row r="1" spans="1:9" ht="15.75" customHeight="1" x14ac:dyDescent="0.25">
      <c r="A1" s="13" t="s">
        <v>0</v>
      </c>
      <c r="B1" s="13"/>
      <c r="C1" s="13"/>
      <c r="D1" s="13"/>
      <c r="E1" s="22"/>
      <c r="F1" s="23" t="s">
        <v>20</v>
      </c>
      <c r="G1" s="22"/>
      <c r="H1" s="22"/>
      <c r="I1" s="22"/>
    </row>
    <row r="2" spans="1:9" ht="15.75" x14ac:dyDescent="0.25">
      <c r="A2" s="13"/>
      <c r="B2" s="12"/>
      <c r="C2" s="15"/>
      <c r="D2" s="15"/>
      <c r="E2" s="15"/>
      <c r="F2" s="15"/>
      <c r="G2" s="15"/>
      <c r="H2" s="12"/>
      <c r="I2" s="15"/>
    </row>
    <row r="3" spans="1:9" x14ac:dyDescent="0.2">
      <c r="A3" s="63" t="s">
        <v>5</v>
      </c>
      <c r="B3" s="63"/>
      <c r="C3" s="63"/>
      <c r="D3" s="63"/>
      <c r="E3" s="18" t="s">
        <v>6</v>
      </c>
      <c r="F3" s="18" t="s">
        <v>7</v>
      </c>
      <c r="G3" s="18" t="s">
        <v>8</v>
      </c>
      <c r="H3" s="18" t="s">
        <v>9</v>
      </c>
      <c r="I3" s="19" t="s">
        <v>10</v>
      </c>
    </row>
    <row r="4" spans="1:9" x14ac:dyDescent="0.2">
      <c r="A4" s="62" t="str">
        <f>'[2]RFP Submittal'!A4</f>
        <v>Barnes &amp; Noble College Booksellers, LLC</v>
      </c>
      <c r="B4" s="62"/>
      <c r="C4" s="62"/>
      <c r="D4" s="62"/>
      <c r="E4" s="20">
        <f>[2]Evaluation!E8</f>
        <v>0</v>
      </c>
      <c r="F4" s="20">
        <f>[2]Evaluation!H8</f>
        <v>15</v>
      </c>
      <c r="G4" s="20">
        <f>[2]Evaluation!K8</f>
        <v>17.600000000000001</v>
      </c>
      <c r="H4" s="20">
        <f>[2]Evaluation!N8</f>
        <v>15</v>
      </c>
      <c r="I4" s="21">
        <f>SUM(E4:H4)</f>
        <v>47.6</v>
      </c>
    </row>
    <row r="5" spans="1:9" x14ac:dyDescent="0.2">
      <c r="A5" s="62" t="str">
        <f>'[2]RFP Submittal'!A5</f>
        <v>MBS Direct, LLC</v>
      </c>
      <c r="B5" s="62"/>
      <c r="C5" s="62"/>
      <c r="D5" s="62"/>
      <c r="E5" s="20">
        <f>[2]Evaluation!E9</f>
        <v>0</v>
      </c>
      <c r="F5" s="20">
        <f>[2]Evaluation!H9</f>
        <v>12</v>
      </c>
      <c r="G5" s="20">
        <f>[2]Evaluation!K9</f>
        <v>9.6</v>
      </c>
      <c r="H5" s="20">
        <f>[2]Evaluation!N9</f>
        <v>12</v>
      </c>
      <c r="I5" s="21">
        <f t="shared" ref="I5:I6" si="0">SUM(E5:H5)</f>
        <v>33.6</v>
      </c>
    </row>
    <row r="6" spans="1:9" x14ac:dyDescent="0.2">
      <c r="A6" s="62" t="str">
        <f>'[2]RFP Submittal'!A6</f>
        <v>Texas Book Company</v>
      </c>
      <c r="B6" s="62"/>
      <c r="C6" s="62"/>
      <c r="D6" s="62"/>
      <c r="E6" s="20">
        <f>[2]Evaluation!E10</f>
        <v>0</v>
      </c>
      <c r="F6" s="20">
        <f>[2]Evaluation!H10</f>
        <v>12</v>
      </c>
      <c r="G6" s="20">
        <f>[2]Evaluation!K10</f>
        <v>16</v>
      </c>
      <c r="H6" s="20">
        <f>[2]Evaluation!N10</f>
        <v>12</v>
      </c>
      <c r="I6" s="21">
        <f t="shared" si="0"/>
        <v>40</v>
      </c>
    </row>
  </sheetData>
  <mergeCells count="4">
    <mergeCell ref="A6:D6"/>
    <mergeCell ref="A3:D3"/>
    <mergeCell ref="A4:D4"/>
    <mergeCell ref="A5:D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F1" sqref="F1"/>
    </sheetView>
  </sheetViews>
  <sheetFormatPr defaultRowHeight="12.75" x14ac:dyDescent="0.2"/>
  <sheetData>
    <row r="1" spans="1:9" ht="15.75" customHeight="1" x14ac:dyDescent="0.25">
      <c r="A1" s="13" t="s">
        <v>0</v>
      </c>
      <c r="B1" s="13"/>
      <c r="C1" s="13"/>
      <c r="D1" s="13"/>
      <c r="E1" s="22"/>
      <c r="F1" s="23" t="s">
        <v>21</v>
      </c>
      <c r="G1" s="22"/>
      <c r="H1" s="22"/>
      <c r="I1" s="22"/>
    </row>
    <row r="2" spans="1:9" ht="15.75" x14ac:dyDescent="0.25">
      <c r="A2" s="13"/>
      <c r="B2" s="12"/>
      <c r="C2" s="15"/>
      <c r="D2" s="15"/>
      <c r="E2" s="15"/>
      <c r="F2" s="15"/>
      <c r="G2" s="15"/>
      <c r="H2" s="12"/>
      <c r="I2" s="15"/>
    </row>
    <row r="3" spans="1:9" x14ac:dyDescent="0.2">
      <c r="A3" s="63" t="s">
        <v>5</v>
      </c>
      <c r="B3" s="63"/>
      <c r="C3" s="63"/>
      <c r="D3" s="63"/>
      <c r="E3" s="18" t="s">
        <v>6</v>
      </c>
      <c r="F3" s="18" t="s">
        <v>7</v>
      </c>
      <c r="G3" s="18" t="s">
        <v>8</v>
      </c>
      <c r="H3" s="18" t="s">
        <v>9</v>
      </c>
      <c r="I3" s="19" t="s">
        <v>10</v>
      </c>
    </row>
    <row r="4" spans="1:9" x14ac:dyDescent="0.2">
      <c r="A4" s="62" t="str">
        <f>'[3]RFP Submittal'!A4</f>
        <v>Barnes &amp; Noble College Booksellers, LLC</v>
      </c>
      <c r="B4" s="62"/>
      <c r="C4" s="62"/>
      <c r="D4" s="62"/>
      <c r="E4" s="20">
        <f>[3]Evaluation!E8</f>
        <v>0</v>
      </c>
      <c r="F4" s="20">
        <f>[3]Evaluation!H8</f>
        <v>15</v>
      </c>
      <c r="G4" s="20">
        <f>[3]Evaluation!K8</f>
        <v>16</v>
      </c>
      <c r="H4" s="20">
        <f>[3]Evaluation!N8</f>
        <v>15</v>
      </c>
      <c r="I4" s="21">
        <f>SUM(E4:H4)</f>
        <v>46</v>
      </c>
    </row>
    <row r="5" spans="1:9" x14ac:dyDescent="0.2">
      <c r="A5" s="62" t="str">
        <f>'[3]RFP Submittal'!A5</f>
        <v>MBS Direct, LLC</v>
      </c>
      <c r="B5" s="62"/>
      <c r="C5" s="62"/>
      <c r="D5" s="62"/>
      <c r="E5" s="20">
        <f>[3]Evaluation!E9</f>
        <v>0</v>
      </c>
      <c r="F5" s="20">
        <f>[3]Evaluation!H9</f>
        <v>12</v>
      </c>
      <c r="G5" s="20">
        <f>[3]Evaluation!K9</f>
        <v>20</v>
      </c>
      <c r="H5" s="20">
        <f>[3]Evaluation!N9</f>
        <v>12</v>
      </c>
      <c r="I5" s="21">
        <f t="shared" ref="I5:I6" si="0">SUM(E5:H5)</f>
        <v>44</v>
      </c>
    </row>
    <row r="6" spans="1:9" x14ac:dyDescent="0.2">
      <c r="A6" s="62" t="str">
        <f>'[3]RFP Submittal'!A6</f>
        <v>Texas Book Company</v>
      </c>
      <c r="B6" s="62"/>
      <c r="C6" s="62"/>
      <c r="D6" s="62"/>
      <c r="E6" s="20">
        <f>[3]Evaluation!E10</f>
        <v>0</v>
      </c>
      <c r="F6" s="20">
        <f>[3]Evaluation!H10</f>
        <v>12</v>
      </c>
      <c r="G6" s="20">
        <f>[3]Evaluation!K10</f>
        <v>16</v>
      </c>
      <c r="H6" s="20">
        <f>[3]Evaluation!N10</f>
        <v>12</v>
      </c>
      <c r="I6" s="21">
        <f t="shared" si="0"/>
        <v>40</v>
      </c>
    </row>
  </sheetData>
  <mergeCells count="4">
    <mergeCell ref="A6:D6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F13" sqref="F13"/>
    </sheetView>
  </sheetViews>
  <sheetFormatPr defaultRowHeight="12.75" x14ac:dyDescent="0.2"/>
  <sheetData>
    <row r="1" spans="1:9" ht="15.75" customHeight="1" x14ac:dyDescent="0.25">
      <c r="A1" s="13" t="s">
        <v>0</v>
      </c>
      <c r="B1" s="13"/>
      <c r="C1" s="13"/>
      <c r="D1" s="13"/>
      <c r="E1" s="22"/>
      <c r="F1" s="23" t="s">
        <v>22</v>
      </c>
      <c r="G1" s="22"/>
      <c r="H1" s="22"/>
      <c r="I1" s="22"/>
    </row>
    <row r="2" spans="1:9" ht="15.75" x14ac:dyDescent="0.25">
      <c r="A2" s="13"/>
      <c r="B2" s="12"/>
      <c r="C2" s="15"/>
      <c r="D2" s="15"/>
      <c r="E2" s="15"/>
      <c r="F2" s="15"/>
      <c r="G2" s="15"/>
      <c r="H2" s="12"/>
      <c r="I2" s="15"/>
    </row>
    <row r="3" spans="1:9" x14ac:dyDescent="0.2">
      <c r="A3" s="63" t="s">
        <v>5</v>
      </c>
      <c r="B3" s="63"/>
      <c r="C3" s="63"/>
      <c r="D3" s="63"/>
      <c r="E3" s="18" t="s">
        <v>6</v>
      </c>
      <c r="F3" s="18" t="s">
        <v>7</v>
      </c>
      <c r="G3" s="18" t="s">
        <v>8</v>
      </c>
      <c r="H3" s="18" t="s">
        <v>9</v>
      </c>
      <c r="I3" s="19" t="s">
        <v>10</v>
      </c>
    </row>
    <row r="4" spans="1:9" x14ac:dyDescent="0.2">
      <c r="A4" s="62" t="str">
        <f>'[4]RFP Submittal'!A4</f>
        <v>Barnes &amp; Noble College Booksellers, LLC</v>
      </c>
      <c r="B4" s="62"/>
      <c r="C4" s="62"/>
      <c r="D4" s="62"/>
      <c r="E4" s="20">
        <f>[4]Evaluation!E8</f>
        <v>0</v>
      </c>
      <c r="F4" s="20">
        <f>[4]Evaluation!H8</f>
        <v>14.100000000000001</v>
      </c>
      <c r="G4" s="20">
        <f>[4]Evaluation!K8</f>
        <v>18.8</v>
      </c>
      <c r="H4" s="20">
        <f>[4]Evaluation!N8</f>
        <v>14.399999999999999</v>
      </c>
      <c r="I4" s="21">
        <f>SUM(E4:H4)</f>
        <v>47.300000000000004</v>
      </c>
    </row>
    <row r="5" spans="1:9" x14ac:dyDescent="0.2">
      <c r="A5" s="62" t="str">
        <f>'[4]RFP Submittal'!A5</f>
        <v>MBS Direct, LLC</v>
      </c>
      <c r="B5" s="62"/>
      <c r="C5" s="62"/>
      <c r="D5" s="62"/>
      <c r="E5" s="20">
        <f>[4]Evaluation!E9</f>
        <v>0</v>
      </c>
      <c r="F5" s="20">
        <f>[4]Evaluation!H9</f>
        <v>11.399999999999999</v>
      </c>
      <c r="G5" s="20">
        <f>[4]Evaluation!K9</f>
        <v>16.8</v>
      </c>
      <c r="H5" s="20">
        <f>[4]Evaluation!N9</f>
        <v>12.600000000000001</v>
      </c>
      <c r="I5" s="21">
        <f t="shared" ref="I5:I6" si="0">SUM(E5:H5)</f>
        <v>40.799999999999997</v>
      </c>
    </row>
    <row r="6" spans="1:9" x14ac:dyDescent="0.2">
      <c r="A6" s="62" t="str">
        <f>'[4]RFP Submittal'!A6</f>
        <v>Texas Book Company</v>
      </c>
      <c r="B6" s="62"/>
      <c r="C6" s="62"/>
      <c r="D6" s="62"/>
      <c r="E6" s="20">
        <f>[4]Evaluation!E10</f>
        <v>0</v>
      </c>
      <c r="F6" s="20">
        <f>[4]Evaluation!H10</f>
        <v>12.899999999999999</v>
      </c>
      <c r="G6" s="20">
        <f>[4]Evaluation!K10</f>
        <v>19.2</v>
      </c>
      <c r="H6" s="20">
        <f>[4]Evaluation!N10</f>
        <v>14.399999999999999</v>
      </c>
      <c r="I6" s="21">
        <f t="shared" si="0"/>
        <v>46.499999999999993</v>
      </c>
    </row>
  </sheetData>
  <mergeCells count="4">
    <mergeCell ref="A6:D6"/>
    <mergeCell ref="A3:D3"/>
    <mergeCell ref="A4:D4"/>
    <mergeCell ref="A5:D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E12" sqref="E12"/>
    </sheetView>
  </sheetViews>
  <sheetFormatPr defaultRowHeight="12.75" x14ac:dyDescent="0.2"/>
  <sheetData>
    <row r="1" spans="1:9" ht="15.75" x14ac:dyDescent="0.25">
      <c r="A1" s="13" t="s">
        <v>0</v>
      </c>
      <c r="B1" s="13"/>
      <c r="C1" s="13"/>
      <c r="D1" s="13"/>
      <c r="E1" s="22"/>
      <c r="F1" s="23" t="s">
        <v>23</v>
      </c>
      <c r="G1" s="22"/>
      <c r="H1" s="22"/>
      <c r="I1" s="22"/>
    </row>
    <row r="2" spans="1:9" ht="15.75" x14ac:dyDescent="0.25">
      <c r="A2" s="13"/>
      <c r="B2" s="12"/>
      <c r="C2" s="15"/>
      <c r="D2" s="15"/>
      <c r="E2" s="15"/>
      <c r="F2" s="15"/>
      <c r="G2" s="15"/>
      <c r="H2" s="12"/>
      <c r="I2" s="15"/>
    </row>
    <row r="3" spans="1:9" x14ac:dyDescent="0.2">
      <c r="A3" s="63" t="s">
        <v>5</v>
      </c>
      <c r="B3" s="63"/>
      <c r="C3" s="63"/>
      <c r="D3" s="63"/>
      <c r="E3" s="18" t="s">
        <v>6</v>
      </c>
      <c r="F3" s="18" t="s">
        <v>7</v>
      </c>
      <c r="G3" s="18" t="s">
        <v>8</v>
      </c>
      <c r="H3" s="18" t="s">
        <v>9</v>
      </c>
      <c r="I3" s="19" t="s">
        <v>10</v>
      </c>
    </row>
    <row r="4" spans="1:9" x14ac:dyDescent="0.2">
      <c r="A4" s="62" t="str">
        <f>'[5]RFP Submittal'!A4</f>
        <v>Barnes &amp; Noble College Booksellers, LLC</v>
      </c>
      <c r="B4" s="62"/>
      <c r="C4" s="62"/>
      <c r="D4" s="62"/>
      <c r="E4" s="20">
        <f>[5]Evaluation!E8</f>
        <v>0</v>
      </c>
      <c r="F4" s="20">
        <f>[5]Evaluation!H8</f>
        <v>12</v>
      </c>
      <c r="G4" s="20">
        <f>[5]Evaluation!K8</f>
        <v>12</v>
      </c>
      <c r="H4" s="20">
        <f>[5]Evaluation!N8</f>
        <v>15</v>
      </c>
      <c r="I4" s="21">
        <f>SUM(E4:H4)</f>
        <v>39</v>
      </c>
    </row>
    <row r="5" spans="1:9" x14ac:dyDescent="0.2">
      <c r="A5" s="62" t="str">
        <f>'[5]RFP Submittal'!A5</f>
        <v>MBS Direct, LLC</v>
      </c>
      <c r="B5" s="62"/>
      <c r="C5" s="62"/>
      <c r="D5" s="62"/>
      <c r="E5" s="20">
        <f>[5]Evaluation!E9</f>
        <v>0</v>
      </c>
      <c r="F5" s="20">
        <f>[5]Evaluation!H9</f>
        <v>9</v>
      </c>
      <c r="G5" s="20">
        <f>[5]Evaluation!K9</f>
        <v>12</v>
      </c>
      <c r="H5" s="20">
        <f>[5]Evaluation!N9</f>
        <v>12</v>
      </c>
      <c r="I5" s="21">
        <f t="shared" ref="I5:I6" si="0">SUM(E5:H5)</f>
        <v>33</v>
      </c>
    </row>
    <row r="6" spans="1:9" x14ac:dyDescent="0.2">
      <c r="A6" s="62" t="str">
        <f>'[5]RFP Submittal'!A6</f>
        <v>Texas Book Company</v>
      </c>
      <c r="B6" s="62"/>
      <c r="C6" s="62"/>
      <c r="D6" s="62"/>
      <c r="E6" s="20">
        <f>[5]Evaluation!E10</f>
        <v>0</v>
      </c>
      <c r="F6" s="20">
        <f>[5]Evaluation!H10</f>
        <v>9</v>
      </c>
      <c r="G6" s="20">
        <f>[5]Evaluation!K10</f>
        <v>12</v>
      </c>
      <c r="H6" s="20">
        <f>[5]Evaluation!N10</f>
        <v>9</v>
      </c>
      <c r="I6" s="21">
        <f t="shared" si="0"/>
        <v>30</v>
      </c>
    </row>
  </sheetData>
  <mergeCells count="4">
    <mergeCell ref="A6:D6"/>
    <mergeCell ref="A3:D3"/>
    <mergeCell ref="A4:D4"/>
    <mergeCell ref="A5:D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E18" sqref="E18"/>
    </sheetView>
  </sheetViews>
  <sheetFormatPr defaultRowHeight="12.75" x14ac:dyDescent="0.2"/>
  <sheetData>
    <row r="1" spans="1:9" ht="15.75" customHeight="1" x14ac:dyDescent="0.25">
      <c r="A1" s="28" t="s">
        <v>0</v>
      </c>
      <c r="B1" s="28"/>
      <c r="C1" s="28"/>
      <c r="D1" s="28"/>
      <c r="E1" s="22"/>
      <c r="F1" s="22"/>
      <c r="G1" s="22" t="s">
        <v>24</v>
      </c>
      <c r="H1" s="22"/>
      <c r="I1" s="22"/>
    </row>
    <row r="2" spans="1:9" ht="15.75" x14ac:dyDescent="0.25">
      <c r="A2" s="28"/>
      <c r="B2" s="27"/>
      <c r="C2" s="26"/>
      <c r="D2" s="26"/>
      <c r="E2" s="26"/>
      <c r="F2" s="26"/>
      <c r="G2" s="26"/>
      <c r="H2" s="27"/>
      <c r="I2" s="26"/>
    </row>
    <row r="3" spans="1:9" x14ac:dyDescent="0.2">
      <c r="A3" s="64" t="s">
        <v>5</v>
      </c>
      <c r="B3" s="64"/>
      <c r="C3" s="64"/>
      <c r="D3" s="64"/>
      <c r="E3" s="32" t="s">
        <v>6</v>
      </c>
      <c r="F3" s="32" t="s">
        <v>7</v>
      </c>
      <c r="G3" s="32" t="s">
        <v>8</v>
      </c>
      <c r="H3" s="32" t="s">
        <v>9</v>
      </c>
      <c r="I3" s="29" t="s">
        <v>10</v>
      </c>
    </row>
    <row r="4" spans="1:9" x14ac:dyDescent="0.2">
      <c r="A4" s="62" t="s">
        <v>16</v>
      </c>
      <c r="B4" s="62"/>
      <c r="C4" s="62"/>
      <c r="D4" s="62"/>
      <c r="E4" s="30">
        <v>0</v>
      </c>
      <c r="F4" s="30">
        <v>13.5</v>
      </c>
      <c r="G4" s="30">
        <v>18</v>
      </c>
      <c r="H4" s="30">
        <v>15</v>
      </c>
      <c r="I4" s="31">
        <v>46.5</v>
      </c>
    </row>
    <row r="5" spans="1:9" x14ac:dyDescent="0.2">
      <c r="A5" s="62" t="s">
        <v>17</v>
      </c>
      <c r="B5" s="62"/>
      <c r="C5" s="62"/>
      <c r="D5" s="62"/>
      <c r="E5" s="30">
        <v>0</v>
      </c>
      <c r="F5" s="30">
        <v>9.6000000000000014</v>
      </c>
      <c r="G5" s="30">
        <v>13.6</v>
      </c>
      <c r="H5" s="30">
        <v>10.5</v>
      </c>
      <c r="I5" s="31">
        <v>33.700000000000003</v>
      </c>
    </row>
    <row r="6" spans="1:9" x14ac:dyDescent="0.2">
      <c r="A6" s="62" t="s">
        <v>18</v>
      </c>
      <c r="B6" s="62"/>
      <c r="C6" s="62"/>
      <c r="D6" s="62"/>
      <c r="E6" s="30">
        <v>0</v>
      </c>
      <c r="F6" s="30">
        <v>13.799999999999999</v>
      </c>
      <c r="G6" s="30">
        <v>17.600000000000001</v>
      </c>
      <c r="H6" s="30">
        <v>13.200000000000001</v>
      </c>
      <c r="I6" s="31">
        <v>44.6</v>
      </c>
    </row>
  </sheetData>
  <mergeCells count="4">
    <mergeCell ref="A5:D5"/>
    <mergeCell ref="A6:D6"/>
    <mergeCell ref="A3:D3"/>
    <mergeCell ref="A4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6"/>
  <sheetViews>
    <sheetView workbookViewId="0">
      <selection activeCell="C32" sqref="C32"/>
    </sheetView>
  </sheetViews>
  <sheetFormatPr defaultRowHeight="12.75" x14ac:dyDescent="0.2"/>
  <sheetData>
    <row r="1" spans="1:9" ht="15.75" customHeight="1" x14ac:dyDescent="0.25">
      <c r="A1" s="35" t="s">
        <v>0</v>
      </c>
      <c r="B1" s="35"/>
      <c r="C1" s="35"/>
      <c r="D1" s="35"/>
      <c r="E1" s="22"/>
      <c r="F1" s="22"/>
      <c r="G1" s="22" t="s">
        <v>25</v>
      </c>
      <c r="H1" s="22"/>
      <c r="I1" s="22"/>
    </row>
    <row r="2" spans="1:9" ht="15.75" x14ac:dyDescent="0.25">
      <c r="A2" s="35"/>
      <c r="B2" s="34"/>
      <c r="C2" s="33"/>
      <c r="D2" s="33"/>
      <c r="E2" s="33"/>
      <c r="F2" s="33"/>
      <c r="G2" s="33"/>
      <c r="H2" s="34"/>
      <c r="I2" s="33"/>
    </row>
    <row r="3" spans="1:9" x14ac:dyDescent="0.2">
      <c r="A3" s="64" t="s">
        <v>5</v>
      </c>
      <c r="B3" s="64"/>
      <c r="C3" s="64"/>
      <c r="D3" s="64"/>
      <c r="E3" s="24" t="s">
        <v>6</v>
      </c>
      <c r="F3" s="39" t="s">
        <v>7</v>
      </c>
      <c r="G3" s="39" t="s">
        <v>8</v>
      </c>
      <c r="H3" s="39" t="s">
        <v>9</v>
      </c>
      <c r="I3" s="36" t="s">
        <v>10</v>
      </c>
    </row>
    <row r="4" spans="1:9" x14ac:dyDescent="0.2">
      <c r="A4" s="62" t="s">
        <v>16</v>
      </c>
      <c r="B4" s="62"/>
      <c r="C4" s="62"/>
      <c r="D4" s="62"/>
      <c r="E4" s="25">
        <v>40</v>
      </c>
      <c r="F4" s="37">
        <v>15</v>
      </c>
      <c r="G4" s="37">
        <v>20</v>
      </c>
      <c r="H4" s="37">
        <v>15</v>
      </c>
      <c r="I4" s="38">
        <f>SUM(F4:H4)</f>
        <v>50</v>
      </c>
    </row>
    <row r="5" spans="1:9" x14ac:dyDescent="0.2">
      <c r="A5" s="62" t="s">
        <v>17</v>
      </c>
      <c r="B5" s="62"/>
      <c r="C5" s="62"/>
      <c r="D5" s="62"/>
      <c r="E5" s="25">
        <v>30</v>
      </c>
      <c r="F5" s="37">
        <v>9</v>
      </c>
      <c r="G5" s="37">
        <v>12</v>
      </c>
      <c r="H5" s="37">
        <v>9</v>
      </c>
      <c r="I5" s="38">
        <f t="shared" ref="I5:I6" si="0">SUM(F5:H5)</f>
        <v>30</v>
      </c>
    </row>
    <row r="6" spans="1:9" x14ac:dyDescent="0.2">
      <c r="A6" s="62" t="s">
        <v>18</v>
      </c>
      <c r="B6" s="62"/>
      <c r="C6" s="62"/>
      <c r="D6" s="62"/>
      <c r="E6" s="25">
        <v>30</v>
      </c>
      <c r="F6" s="37">
        <v>12</v>
      </c>
      <c r="G6" s="37">
        <v>16</v>
      </c>
      <c r="H6" s="37">
        <v>9</v>
      </c>
      <c r="I6" s="38">
        <f t="shared" si="0"/>
        <v>37</v>
      </c>
    </row>
  </sheetData>
  <mergeCells count="4">
    <mergeCell ref="A5:D5"/>
    <mergeCell ref="A6:D6"/>
    <mergeCell ref="A3:D3"/>
    <mergeCell ref="A4:D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N15" sqref="N15"/>
    </sheetView>
  </sheetViews>
  <sheetFormatPr defaultRowHeight="15" x14ac:dyDescent="0.2"/>
  <cols>
    <col min="1" max="1" width="42.5703125" style="1" customWidth="1"/>
    <col min="2" max="11" width="7.5703125" style="1" customWidth="1"/>
    <col min="12" max="12" width="10.42578125" style="1" bestFit="1" customWidth="1"/>
    <col min="13" max="14" width="14.85546875" style="1" customWidth="1"/>
    <col min="15" max="16384" width="9.140625" style="1"/>
  </cols>
  <sheetData>
    <row r="1" spans="1:12" ht="15.75" x14ac:dyDescent="0.25">
      <c r="A1" s="65" t="s">
        <v>11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2" ht="26.25" customHeight="1" x14ac:dyDescent="0.2">
      <c r="A2" s="66" t="s">
        <v>15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tr">
        <f>'1'!F1</f>
        <v>Evaluator 1</v>
      </c>
      <c r="C4" s="4" t="str">
        <f>'2'!F1</f>
        <v>Evaluator 2</v>
      </c>
      <c r="D4" s="4" t="str">
        <f>'3'!F1</f>
        <v>Evaluator 3</v>
      </c>
      <c r="E4" s="4" t="str">
        <f>'4'!F1</f>
        <v>Evaluator 4</v>
      </c>
      <c r="F4" s="4" t="str">
        <f>'5'!F1</f>
        <v>Evaluator 5</v>
      </c>
      <c r="G4" s="4" t="str">
        <f>'6'!A1:I1</f>
        <v>Evaluator 6</v>
      </c>
      <c r="H4" s="4" t="str">
        <f>'7'!G1</f>
        <v xml:space="preserve">Evaluator 7 </v>
      </c>
      <c r="I4" s="5" t="s">
        <v>2</v>
      </c>
      <c r="J4" s="6" t="s">
        <v>4</v>
      </c>
    </row>
    <row r="5" spans="1:12" ht="16.5" customHeight="1" x14ac:dyDescent="0.2">
      <c r="A5" s="8" t="str">
        <f>'7'!A4:D4</f>
        <v>Barnes &amp; Noble College Booksellers, LLC</v>
      </c>
      <c r="B5" s="9">
        <f>'1'!I4</f>
        <v>46.2</v>
      </c>
      <c r="C5" s="9">
        <f>'2'!I4</f>
        <v>47.6</v>
      </c>
      <c r="D5" s="9">
        <f>'3'!I4</f>
        <v>46</v>
      </c>
      <c r="E5" s="9">
        <f>'4'!I4</f>
        <v>47.300000000000004</v>
      </c>
      <c r="F5" s="9">
        <f>'5'!I4</f>
        <v>39</v>
      </c>
      <c r="G5" s="9">
        <f>'6'!I4</f>
        <v>46.5</v>
      </c>
      <c r="H5" s="9">
        <f>'7'!I4</f>
        <v>50</v>
      </c>
      <c r="I5" s="9">
        <f>AVERAGE(B5:H5)</f>
        <v>46.085714285714289</v>
      </c>
      <c r="J5" s="10">
        <f>RANK(I5,$I$5:$I$7,0)</f>
        <v>1</v>
      </c>
    </row>
    <row r="6" spans="1:12" ht="16.5" customHeight="1" x14ac:dyDescent="0.2">
      <c r="A6" s="8" t="str">
        <f>'7'!A5:D5</f>
        <v>MBS Direct, LLC</v>
      </c>
      <c r="B6" s="9">
        <f>'1'!I5</f>
        <v>46.5</v>
      </c>
      <c r="C6" s="9">
        <f>'2'!I5</f>
        <v>33.6</v>
      </c>
      <c r="D6" s="9">
        <f>'3'!I5</f>
        <v>44</v>
      </c>
      <c r="E6" s="9">
        <f>'4'!I5</f>
        <v>40.799999999999997</v>
      </c>
      <c r="F6" s="9">
        <f>'5'!I5</f>
        <v>33</v>
      </c>
      <c r="G6" s="9">
        <f>'6'!I5</f>
        <v>33.700000000000003</v>
      </c>
      <c r="H6" s="9">
        <f>'7'!I5</f>
        <v>30</v>
      </c>
      <c r="I6" s="9">
        <f>AVERAGE(B6:H6)</f>
        <v>37.371428571428567</v>
      </c>
      <c r="J6" s="10">
        <f>RANK(I6,$I$5:$I$7,0)</f>
        <v>3</v>
      </c>
    </row>
    <row r="7" spans="1:12" ht="16.5" customHeight="1" x14ac:dyDescent="0.2">
      <c r="A7" s="8" t="str">
        <f>'7'!A6:D6</f>
        <v>Texas Book Company</v>
      </c>
      <c r="B7" s="9">
        <f>'1'!I6</f>
        <v>31.5</v>
      </c>
      <c r="C7" s="9">
        <f>'2'!I6</f>
        <v>40</v>
      </c>
      <c r="D7" s="9">
        <f>'3'!I6</f>
        <v>40</v>
      </c>
      <c r="E7" s="9">
        <f>'4'!I6</f>
        <v>46.499999999999993</v>
      </c>
      <c r="F7" s="9">
        <f>'5'!I6</f>
        <v>30</v>
      </c>
      <c r="G7" s="9">
        <f>'6'!I6</f>
        <v>44.6</v>
      </c>
      <c r="H7" s="9">
        <f>'7'!I6</f>
        <v>37</v>
      </c>
      <c r="I7" s="9">
        <f>AVERAGE(B7:H7)</f>
        <v>38.51428571428572</v>
      </c>
      <c r="J7" s="10">
        <f>RANK(I7,$I$5:$I$7,0)</f>
        <v>2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B4" sqref="B4"/>
    </sheetView>
  </sheetViews>
  <sheetFormatPr defaultRowHeight="15" x14ac:dyDescent="0.2"/>
  <cols>
    <col min="1" max="1" width="42.5703125" style="1" customWidth="1"/>
    <col min="2" max="2" width="7.5703125" style="1" customWidth="1"/>
    <col min="3" max="4" width="10.42578125" style="1" bestFit="1" customWidth="1"/>
    <col min="5" max="16384" width="9.140625" style="1"/>
  </cols>
  <sheetData>
    <row r="1" spans="1:4" ht="15.75" x14ac:dyDescent="0.25">
      <c r="A1" s="65" t="s">
        <v>12</v>
      </c>
      <c r="B1" s="65"/>
      <c r="C1" s="65"/>
      <c r="D1" s="65"/>
    </row>
    <row r="2" spans="1:4" ht="48.75" customHeight="1" x14ac:dyDescent="0.2">
      <c r="A2" s="66" t="str">
        <f>Technical!A2</f>
        <v>RFP730-16059 Executive MBA Textbook Services</v>
      </c>
      <c r="B2" s="66"/>
      <c r="C2" s="66"/>
      <c r="D2" s="66"/>
    </row>
    <row r="3" spans="1:4" ht="15.75" thickBot="1" x14ac:dyDescent="0.25">
      <c r="B3" s="2"/>
      <c r="C3" s="2"/>
    </row>
    <row r="4" spans="1:4" s="7" customFormat="1" ht="124.5" customHeight="1" thickBot="1" x14ac:dyDescent="0.25">
      <c r="A4" s="3" t="s">
        <v>1</v>
      </c>
      <c r="B4" s="11" t="str">
        <f>'7'!G1</f>
        <v xml:space="preserve">Evaluator 7 </v>
      </c>
      <c r="C4" s="5" t="s">
        <v>13</v>
      </c>
      <c r="D4" s="6" t="s">
        <v>4</v>
      </c>
    </row>
    <row r="5" spans="1:4" ht="16.5" customHeight="1" x14ac:dyDescent="0.2">
      <c r="A5" s="8" t="str">
        <f>'7'!A4:D4</f>
        <v>Barnes &amp; Noble College Booksellers, LLC</v>
      </c>
      <c r="B5" s="9">
        <f>'7'!E4</f>
        <v>40</v>
      </c>
      <c r="C5" s="9">
        <f>AVERAGE(B5)</f>
        <v>40</v>
      </c>
      <c r="D5" s="10">
        <f>RANK(C5,$C$5:$C$7,0)</f>
        <v>1</v>
      </c>
    </row>
    <row r="6" spans="1:4" ht="16.5" customHeight="1" x14ac:dyDescent="0.2">
      <c r="A6" s="8" t="str">
        <f>'7'!A5:D5</f>
        <v>MBS Direct, LLC</v>
      </c>
      <c r="B6" s="9">
        <f>'7'!E5</f>
        <v>30</v>
      </c>
      <c r="C6" s="9">
        <f t="shared" ref="C6:C7" si="0">AVERAGE(B6)</f>
        <v>30</v>
      </c>
      <c r="D6" s="10">
        <f>RANK(C6,$C$5:$C$7,0)</f>
        <v>2</v>
      </c>
    </row>
    <row r="7" spans="1:4" ht="16.5" customHeight="1" x14ac:dyDescent="0.2">
      <c r="A7" s="8" t="str">
        <f>'7'!A6:D6</f>
        <v>Texas Book Company</v>
      </c>
      <c r="B7" s="9">
        <f>'7'!E6</f>
        <v>30</v>
      </c>
      <c r="C7" s="9">
        <f t="shared" si="0"/>
        <v>30</v>
      </c>
      <c r="D7" s="10">
        <f>RANK(C7,$C$5:$C$7,0)</f>
        <v>2</v>
      </c>
    </row>
  </sheetData>
  <mergeCells count="2">
    <mergeCell ref="A2:D2"/>
    <mergeCell ref="A1:D1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6</vt:lpstr>
      <vt:lpstr>7</vt:lpstr>
      <vt:lpstr>Technical</vt:lpstr>
      <vt:lpstr>Non-Technical</vt:lpstr>
      <vt:lpstr>Summary</vt:lpstr>
      <vt:lpstr>Evaluation Criteria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2017-07-18T19:36:10Z</dcterms:modified>
</cp:coreProperties>
</file>