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40" yWindow="-120" windowWidth="17115" windowHeight="9795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45621"/>
</workbook>
</file>

<file path=xl/calcChain.xml><?xml version="1.0" encoding="utf-8"?>
<calcChain xmlns="http://schemas.openxmlformats.org/spreadsheetml/2006/main">
  <c r="K8" i="12" l="1"/>
  <c r="L8" i="12" s="1"/>
  <c r="H8" i="12"/>
  <c r="E8" i="12"/>
  <c r="B8" i="12"/>
  <c r="E1" i="12"/>
  <c r="G4" i="11" l="1"/>
  <c r="H4" i="11" s="1"/>
  <c r="F4" i="11"/>
  <c r="E4" i="11"/>
  <c r="A4" i="11"/>
  <c r="E4" i="7" l="1"/>
  <c r="G5" i="1"/>
  <c r="G4" i="1"/>
  <c r="G4" i="7" s="1"/>
  <c r="F4" i="1"/>
  <c r="F4" i="7" s="1"/>
  <c r="E4" i="1"/>
  <c r="D4" i="1"/>
  <c r="D4" i="7" s="1"/>
  <c r="C4" i="1"/>
  <c r="G4" i="10"/>
  <c r="F4" i="10"/>
  <c r="E4" i="10"/>
  <c r="H4" i="10" s="1"/>
  <c r="F5" i="1" s="1"/>
  <c r="A4" i="10"/>
  <c r="G4" i="9" l="1"/>
  <c r="F4" i="9"/>
  <c r="E4" i="9"/>
  <c r="H4" i="9" s="1"/>
  <c r="E5" i="1" s="1"/>
  <c r="A4" i="9"/>
  <c r="G4" i="5" l="1"/>
  <c r="F4" i="5"/>
  <c r="H4" i="5" s="1"/>
  <c r="D5" i="1" s="1"/>
  <c r="E4" i="5"/>
  <c r="A4" i="5"/>
  <c r="G4" i="3" l="1"/>
  <c r="F4" i="3"/>
  <c r="H4" i="3" s="1"/>
  <c r="C5" i="1" s="1"/>
  <c r="E4" i="3"/>
  <c r="A4" i="3"/>
  <c r="C5" i="7" l="1"/>
  <c r="D5" i="7"/>
  <c r="E5" i="7"/>
  <c r="F5" i="7"/>
  <c r="G5" i="7"/>
  <c r="B4" i="6"/>
  <c r="H4" i="1"/>
  <c r="H4" i="7" s="1"/>
  <c r="B4" i="1"/>
  <c r="H4" i="4"/>
  <c r="H5" i="1" s="1"/>
  <c r="H5" i="7" s="1"/>
  <c r="G4" i="4"/>
  <c r="F4" i="4"/>
  <c r="E4" i="4"/>
  <c r="B5" i="6" s="1"/>
  <c r="A4" i="4"/>
  <c r="A5" i="6" s="1"/>
  <c r="A5" i="1" l="1"/>
  <c r="A5" i="7"/>
  <c r="G4" i="2"/>
  <c r="F4" i="2"/>
  <c r="E4" i="2"/>
  <c r="A4" i="2"/>
  <c r="H4" i="2" l="1"/>
  <c r="B5" i="1" s="1"/>
  <c r="A2" i="7"/>
  <c r="A2" i="6"/>
  <c r="C4" i="7" l="1"/>
  <c r="B4" i="7"/>
  <c r="C5" i="6" l="1"/>
  <c r="J5" i="7" s="1"/>
  <c r="D5" i="6" l="1"/>
  <c r="B5" i="7" l="1"/>
  <c r="I5" i="7" s="1"/>
  <c r="K5" i="7" s="1"/>
  <c r="L5" i="7" s="1"/>
  <c r="I5" i="1" l="1"/>
  <c r="J5" i="1" l="1"/>
</calcChain>
</file>

<file path=xl/sharedStrings.xml><?xml version="1.0" encoding="utf-8"?>
<sst xmlns="http://schemas.openxmlformats.org/spreadsheetml/2006/main" count="94" uniqueCount="43">
  <si>
    <t xml:space="preserve">RESPONDENT SUMMARY </t>
  </si>
  <si>
    <t>Company/Vendor Name</t>
  </si>
  <si>
    <t>Average Technical Score</t>
  </si>
  <si>
    <t>Total Score</t>
  </si>
  <si>
    <t>Ranking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</si>
  <si>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</si>
  <si>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</si>
  <si>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</si>
  <si>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</si>
  <si>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</si>
  <si>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</si>
  <si>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</si>
  <si>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</si>
  <si>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</si>
  <si>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RFP 730-16063 AUCTIONEER SERVICES</t>
  </si>
  <si>
    <t>RESPONDENT EVALUATION MATRIX</t>
  </si>
  <si>
    <t>Evaluator Name:</t>
  </si>
  <si>
    <t>Name</t>
  </si>
  <si>
    <t xml:space="preserve">Criteria 1 </t>
  </si>
  <si>
    <t>Demonstrated ability of the Proposer to fulfill current and predicted University needs</t>
  </si>
  <si>
    <t>Stability and success of the Proposer’s business profile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</si>
  <si>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</si>
  <si>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</si>
  <si>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</si>
  <si>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</si>
  <si>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</si>
  <si>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</si>
  <si>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</si>
  <si>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</si>
  <si>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</si>
  <si>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</si>
  <si>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</si>
  <si>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</si>
  <si>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</si>
  <si>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</si>
  <si>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>Percentage of total auction proceeds the proposer is willing to accept as full payment for services rendered.**Evaluator 7**</t>
  </si>
  <si>
    <t>Evaluator 1</t>
  </si>
  <si>
    <t>Evaluator 2</t>
  </si>
  <si>
    <t>Evaluator 3</t>
  </si>
  <si>
    <t>Evaluator 4</t>
  </si>
  <si>
    <t>Evaluator 5</t>
  </si>
  <si>
    <t>Evaluator 6</t>
  </si>
  <si>
    <t>Evaluator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</si>
</sst>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7">
    <xf numFmtId="0" fontId="0" fillId="0" borderId="0"/>
    <xf numFmtId="44" fontId="12" fillId="0" borderId="0" applyFont="0" applyFill="0" applyBorder="0" applyAlignment="0" applyProtection="0"/>
    <xf numFmtId="0" fontId="12" fillId="0" borderId="0"/>
    <xf numFmtId="0" fontId="9" fillId="0" borderId="0"/>
    <xf numFmtId="0" fontId="9" fillId="0" borderId="0"/>
    <xf numFmtId="0" fontId="12" fillId="4" borderId="7" applyNumberFormat="0" applyFont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8" applyNumberFormat="0" applyAlignment="0" applyProtection="0"/>
    <xf numFmtId="0" fontId="18" fillId="24" borderId="9" applyNumberFormat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8" applyNumberFormat="0" applyAlignment="0" applyProtection="0"/>
    <xf numFmtId="0" fontId="25" fillId="0" borderId="13" applyNumberFormat="0" applyFill="0" applyAlignment="0" applyProtection="0"/>
    <xf numFmtId="0" fontId="26" fillId="25" borderId="0" applyNumberFormat="0" applyBorder="0" applyAlignment="0" applyProtection="0"/>
    <xf numFmtId="0" fontId="13" fillId="4" borderId="7" applyNumberFormat="0" applyFont="0" applyAlignment="0" applyProtection="0"/>
    <xf numFmtId="0" fontId="27" fillId="23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8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8" applyNumberFormat="0" applyAlignment="0" applyProtection="0"/>
    <xf numFmtId="0" fontId="18" fillId="24" borderId="9" applyNumberFormat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8" applyNumberFormat="0" applyAlignment="0" applyProtection="0"/>
    <xf numFmtId="0" fontId="25" fillId="0" borderId="13" applyNumberFormat="0" applyFill="0" applyAlignment="0" applyProtection="0"/>
    <xf numFmtId="0" fontId="26" fillId="25" borderId="0" applyNumberFormat="0" applyBorder="0" applyAlignment="0" applyProtection="0"/>
    <xf numFmtId="0" fontId="27" fillId="23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12" fillId="0" borderId="0"/>
    <xf numFmtId="0" fontId="12" fillId="4" borderId="7" applyNumberFormat="0" applyFont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11" fillId="0" borderId="0" xfId="0" applyFont="1"/>
    <xf numFmtId="0" fontId="11" fillId="0" borderId="0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4" fontId="11" fillId="0" borderId="5" xfId="0" applyNumberFormat="1" applyFont="1" applyBorder="1"/>
    <xf numFmtId="0" fontId="11" fillId="3" borderId="6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0" fillId="0" borderId="0" xfId="0" applyBorder="1"/>
    <xf numFmtId="0" fontId="10" fillId="0" borderId="0" xfId="0" applyFont="1" applyBorder="1" applyAlignment="1"/>
    <xf numFmtId="0" fontId="0" fillId="0" borderId="0" xfId="0"/>
    <xf numFmtId="0" fontId="33" fillId="0" borderId="0" xfId="0" applyFont="1"/>
    <xf numFmtId="0" fontId="34" fillId="0" borderId="0" xfId="0" applyFont="1"/>
    <xf numFmtId="0" fontId="0" fillId="0" borderId="0" xfId="0"/>
    <xf numFmtId="0" fontId="32" fillId="0" borderId="2" xfId="0" applyFont="1" applyBorder="1" applyAlignment="1">
      <alignment horizontal="center" vertical="center" wrapText="1"/>
    </xf>
    <xf numFmtId="4" fontId="35" fillId="0" borderId="5" xfId="0" applyNumberFormat="1" applyFont="1" applyBorder="1"/>
    <xf numFmtId="0" fontId="10" fillId="2" borderId="0" xfId="0" applyFont="1" applyFill="1" applyBorder="1" applyAlignment="1">
      <alignment horizontal="center" vertical="center" wrapText="1"/>
    </xf>
    <xf numFmtId="0" fontId="37" fillId="0" borderId="16" xfId="4" applyFont="1" applyBorder="1" applyAlignment="1">
      <alignment horizontal="center"/>
    </xf>
    <xf numFmtId="0" fontId="36" fillId="3" borderId="16" xfId="4" applyFont="1" applyFill="1" applyBorder="1" applyAlignment="1">
      <alignment horizontal="center"/>
    </xf>
    <xf numFmtId="0" fontId="38" fillId="0" borderId="0" xfId="0" applyFont="1"/>
    <xf numFmtId="0" fontId="38" fillId="3" borderId="0" xfId="0" applyFont="1" applyFill="1"/>
    <xf numFmtId="0" fontId="36" fillId="0" borderId="16" xfId="4" applyFont="1" applyBorder="1" applyAlignment="1">
      <alignment horizontal="center"/>
    </xf>
    <xf numFmtId="0" fontId="39" fillId="0" borderId="16" xfId="4" applyFont="1" applyBorder="1" applyAlignment="1">
      <alignment horizontal="center"/>
    </xf>
    <xf numFmtId="0" fontId="40" fillId="0" borderId="0" xfId="0" applyFont="1"/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6" fillId="0" borderId="16" xfId="4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41" fillId="0" borderId="0" xfId="0" applyFont="1"/>
    <xf numFmtId="0" fontId="41" fillId="26" borderId="0" xfId="0" applyFont="1" applyFill="1" applyBorder="1" applyAlignment="1">
      <alignment horizontal="center"/>
    </xf>
    <xf numFmtId="0" fontId="42" fillId="0" borderId="18" xfId="0" applyFont="1" applyBorder="1" applyAlignment="1">
      <alignment horizontal="center"/>
    </xf>
    <xf numFmtId="0" fontId="43" fillId="0" borderId="0" xfId="4" applyFont="1"/>
    <xf numFmtId="0" fontId="39" fillId="0" borderId="19" xfId="4" applyFont="1" applyFill="1" applyBorder="1" applyAlignment="1">
      <alignment horizontal="left" vertical="center" wrapText="1"/>
    </xf>
    <xf numFmtId="0" fontId="37" fillId="0" borderId="20" xfId="4" applyFont="1" applyFill="1" applyBorder="1" applyAlignment="1">
      <alignment horizontal="left" vertical="center" wrapText="1"/>
    </xf>
    <xf numFmtId="0" fontId="37" fillId="0" borderId="21" xfId="4" applyFont="1" applyFill="1" applyBorder="1" applyAlignment="1">
      <alignment horizontal="left" vertical="center" wrapText="1"/>
    </xf>
    <xf numFmtId="0" fontId="37" fillId="0" borderId="19" xfId="4" applyFont="1" applyFill="1" applyBorder="1" applyAlignment="1">
      <alignment horizontal="left" vertical="center" wrapText="1"/>
    </xf>
    <xf numFmtId="0" fontId="36" fillId="3" borderId="22" xfId="4" applyFont="1" applyFill="1" applyBorder="1" applyAlignment="1">
      <alignment horizontal="center" vertical="center"/>
    </xf>
    <xf numFmtId="0" fontId="36" fillId="0" borderId="0" xfId="4" applyFont="1" applyAlignment="1">
      <alignment horizontal="center"/>
    </xf>
    <xf numFmtId="0" fontId="37" fillId="27" borderId="23" xfId="4" applyFont="1" applyFill="1" applyBorder="1" applyAlignment="1">
      <alignment horizontal="center"/>
    </xf>
    <xf numFmtId="0" fontId="37" fillId="0" borderId="17" xfId="4" applyFont="1" applyFill="1" applyBorder="1" applyAlignment="1">
      <alignment horizontal="center"/>
    </xf>
    <xf numFmtId="0" fontId="37" fillId="28" borderId="24" xfId="4" applyFont="1" applyFill="1" applyBorder="1" applyAlignment="1">
      <alignment horizontal="center"/>
    </xf>
    <xf numFmtId="0" fontId="36" fillId="27" borderId="23" xfId="4" applyFont="1" applyFill="1" applyBorder="1" applyAlignment="1">
      <alignment horizontal="center"/>
    </xf>
    <xf numFmtId="0" fontId="36" fillId="0" borderId="17" xfId="4" applyFont="1" applyFill="1" applyBorder="1" applyAlignment="1">
      <alignment horizontal="center"/>
    </xf>
    <xf numFmtId="0" fontId="36" fillId="28" borderId="24" xfId="4" applyFont="1" applyFill="1" applyBorder="1" applyAlignment="1">
      <alignment horizontal="center"/>
    </xf>
    <xf numFmtId="0" fontId="43" fillId="0" borderId="25" xfId="4" applyFont="1" applyBorder="1" applyAlignment="1">
      <alignment horizontal="center"/>
    </xf>
    <xf numFmtId="0" fontId="12" fillId="0" borderId="26" xfId="88" applyFont="1" applyFill="1" applyBorder="1" applyAlignment="1">
      <alignment horizontal="center"/>
    </xf>
    <xf numFmtId="0" fontId="38" fillId="27" borderId="27" xfId="4" applyFont="1" applyFill="1" applyBorder="1" applyAlignment="1">
      <alignment horizontal="center"/>
    </xf>
    <xf numFmtId="0" fontId="38" fillId="0" borderId="28" xfId="4" applyFont="1" applyFill="1" applyBorder="1" applyAlignment="1">
      <alignment horizontal="center"/>
    </xf>
    <xf numFmtId="0" fontId="38" fillId="28" borderId="6" xfId="4" applyFont="1" applyFill="1" applyBorder="1" applyAlignment="1">
      <alignment horizontal="center"/>
    </xf>
    <xf numFmtId="0" fontId="43" fillId="27" borderId="27" xfId="4" applyFont="1" applyFill="1" applyBorder="1" applyAlignment="1">
      <alignment horizontal="center"/>
    </xf>
    <xf numFmtId="0" fontId="43" fillId="0" borderId="28" xfId="4" applyFont="1" applyFill="1" applyBorder="1" applyAlignment="1">
      <alignment horizontal="center"/>
    </xf>
    <xf numFmtId="0" fontId="43" fillId="28" borderId="6" xfId="4" applyFont="1" applyFill="1" applyBorder="1" applyAlignment="1">
      <alignment horizontal="center"/>
    </xf>
    <xf numFmtId="0" fontId="43" fillId="3" borderId="25" xfId="4" applyFont="1" applyFill="1" applyBorder="1" applyAlignment="1">
      <alignment horizontal="center"/>
    </xf>
    <xf numFmtId="0" fontId="12" fillId="0" borderId="0" xfId="0" applyFont="1"/>
    <xf numFmtId="0" fontId="31" fillId="0" borderId="0" xfId="0" applyFont="1" applyAlignment="1">
      <alignment horizontal="center" vertical="top" wrapText="1"/>
    </xf>
    <xf numFmtId="0" fontId="31" fillId="0" borderId="29" xfId="0" applyFont="1" applyBorder="1" applyAlignment="1">
      <alignment horizontal="center" vertical="top" wrapText="1"/>
    </xf>
    <xf numFmtId="0" fontId="31" fillId="2" borderId="30" xfId="0" applyFont="1" applyFill="1" applyBorder="1" applyAlignment="1">
      <alignment horizontal="center"/>
    </xf>
    <xf numFmtId="0" fontId="31" fillId="2" borderId="31" xfId="0" applyFont="1" applyFill="1" applyBorder="1" applyAlignment="1">
      <alignment horizontal="center"/>
    </xf>
    <xf numFmtId="0" fontId="31" fillId="2" borderId="32" xfId="0" applyFont="1" applyFill="1" applyBorder="1" applyAlignment="1">
      <alignment horizontal="center"/>
    </xf>
    <xf numFmtId="0" fontId="12" fillId="0" borderId="33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/>
    </xf>
    <xf numFmtId="0" fontId="12" fillId="0" borderId="34" xfId="0" applyFont="1" applyBorder="1" applyAlignment="1">
      <alignment horizontal="left"/>
    </xf>
    <xf numFmtId="0" fontId="12" fillId="0" borderId="35" xfId="0" applyFont="1" applyBorder="1" applyAlignment="1">
      <alignment horizontal="left"/>
    </xf>
    <xf numFmtId="0" fontId="12" fillId="0" borderId="36" xfId="0" applyFont="1" applyBorder="1" applyAlignment="1">
      <alignment horizontal="left"/>
    </xf>
    <xf numFmtId="0" fontId="12" fillId="0" borderId="37" xfId="0" applyFont="1" applyBorder="1" applyAlignment="1">
      <alignment horizontal="left"/>
    </xf>
    <xf numFmtId="0" fontId="12" fillId="0" borderId="38" xfId="0" applyFont="1" applyBorder="1" applyAlignment="1">
      <alignment horizontal="left"/>
    </xf>
    <xf numFmtId="0" fontId="10" fillId="3" borderId="3" xfId="0" applyFont="1" applyFill="1" applyBorder="1" applyAlignment="1">
      <alignment horizontal="center" vertical="center" textRotation="90"/>
    </xf>
  </cellXfs>
  <cellStyles count="97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%20730-16063%20-%20Allen%20Russe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%20730-16063%20-%20Langston%20Roy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%20730-16063%20-%20Margaret%20Drew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%20730-16063%20-%20Minhthu%20Pha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%20730-16063%20-%20Vichai%20Wongchuki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%20730-16063%20-%20Raymond%20Matthew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%20730-16063%20-%20Karin%20Livingston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6%20Solicitations/RFP730-16063%20Auctioneer%20Services/Evaluation%20Matrix/Evaluation%20Matrix%20RFP%20730-16063%20AUCTIONEER%20SERV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Worstell Auction Company</v>
          </cell>
        </row>
      </sheetData>
      <sheetData sheetId="2">
        <row r="8">
          <cell r="E8">
            <v>0</v>
          </cell>
          <cell r="H8">
            <v>35</v>
          </cell>
          <cell r="K8">
            <v>17.600000000000001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Worstell Auction Company</v>
          </cell>
        </row>
      </sheetData>
      <sheetData sheetId="2">
        <row r="8">
          <cell r="E8">
            <v>0</v>
          </cell>
          <cell r="H8">
            <v>21</v>
          </cell>
          <cell r="K8">
            <v>12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Worstell Auction Company</v>
          </cell>
        </row>
      </sheetData>
      <sheetData sheetId="2">
        <row r="8">
          <cell r="E8">
            <v>0</v>
          </cell>
          <cell r="H8">
            <v>35</v>
          </cell>
          <cell r="K8">
            <v>20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Worstell Auction Company</v>
          </cell>
        </row>
      </sheetData>
      <sheetData sheetId="2">
        <row r="8">
          <cell r="E8">
            <v>0</v>
          </cell>
          <cell r="H8">
            <v>35</v>
          </cell>
          <cell r="K8">
            <v>20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Worstell Auction Company</v>
          </cell>
        </row>
      </sheetData>
      <sheetData sheetId="2">
        <row r="8">
          <cell r="E8">
            <v>0</v>
          </cell>
          <cell r="H8">
            <v>31.5</v>
          </cell>
          <cell r="K8">
            <v>20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Worstell Auction Company</v>
          </cell>
        </row>
      </sheetData>
      <sheetData sheetId="2">
        <row r="8">
          <cell r="H8">
            <v>31.5</v>
          </cell>
          <cell r="K8">
            <v>20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Worstell Auction Company</v>
          </cell>
        </row>
      </sheetData>
      <sheetData sheetId="2">
        <row r="8">
          <cell r="E8">
            <v>45</v>
          </cell>
          <cell r="H8">
            <v>35</v>
          </cell>
          <cell r="K8">
            <v>20</v>
          </cell>
        </row>
      </sheetData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 730-16063 Auctioneer Services</v>
          </cell>
        </row>
      </sheetData>
      <sheetData sheetId="1">
        <row r="4">
          <cell r="A4" t="str">
            <v>Worstell Auction Company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F1" sqref="F1"/>
    </sheetView>
  </sheetViews>
  <sheetFormatPr defaultRowHeight="12.75" x14ac:dyDescent="0.2"/>
  <sheetData>
    <row r="1" spans="1:11" ht="15.75" customHeight="1" x14ac:dyDescent="0.25">
      <c r="A1" s="14" t="s">
        <v>0</v>
      </c>
      <c r="B1" s="14"/>
      <c r="C1" s="14"/>
      <c r="D1" s="14"/>
      <c r="E1" s="21"/>
      <c r="F1" s="29" t="s">
        <v>36</v>
      </c>
      <c r="G1" s="29"/>
      <c r="H1" s="21"/>
    </row>
    <row r="2" spans="1:11" ht="15.75" x14ac:dyDescent="0.25">
      <c r="A2" s="14"/>
      <c r="B2" s="13"/>
      <c r="C2" s="18"/>
      <c r="D2" s="18"/>
      <c r="E2" s="18"/>
      <c r="F2" s="18"/>
      <c r="G2" s="18"/>
      <c r="H2" s="18"/>
    </row>
    <row r="3" spans="1:11" x14ac:dyDescent="0.2">
      <c r="A3" s="34" t="s">
        <v>5</v>
      </c>
      <c r="B3" s="34"/>
      <c r="C3" s="34"/>
      <c r="D3" s="34"/>
      <c r="E3" s="22" t="s">
        <v>6</v>
      </c>
      <c r="F3" s="22" t="s">
        <v>7</v>
      </c>
      <c r="G3" s="22" t="s">
        <v>8</v>
      </c>
      <c r="H3" s="23" t="s">
        <v>9</v>
      </c>
    </row>
    <row r="4" spans="1:11" x14ac:dyDescent="0.2">
      <c r="A4" s="35" t="str">
        <f>'[1]RFP Submittal'!A4</f>
        <v>Worstell Auction Company</v>
      </c>
      <c r="B4" s="35"/>
      <c r="C4" s="35"/>
      <c r="D4" s="35"/>
      <c r="E4" s="24">
        <f>[1]Evaluation!E8</f>
        <v>0</v>
      </c>
      <c r="F4" s="24">
        <f>[1]Evaluation!H8</f>
        <v>35</v>
      </c>
      <c r="G4" s="24">
        <f>[1]Evaluation!K8</f>
        <v>17.600000000000001</v>
      </c>
      <c r="H4" s="25">
        <f>SUM(E4:G4)</f>
        <v>52.6</v>
      </c>
    </row>
    <row r="5" spans="1:11" x14ac:dyDescent="0.2">
      <c r="A5" s="33"/>
      <c r="B5" s="33"/>
      <c r="C5" s="33"/>
      <c r="D5" s="33"/>
      <c r="E5" s="16"/>
      <c r="F5" s="12"/>
      <c r="G5" s="12"/>
      <c r="H5" s="17"/>
      <c r="K5" s="15"/>
    </row>
    <row r="6" spans="1:11" x14ac:dyDescent="0.2">
      <c r="A6" s="33"/>
      <c r="B6" s="33"/>
      <c r="C6" s="33"/>
      <c r="D6" s="33"/>
      <c r="E6" s="16"/>
      <c r="F6" s="12"/>
      <c r="G6" s="12"/>
      <c r="H6" s="17"/>
      <c r="K6" s="15"/>
    </row>
  </sheetData>
  <mergeCells count="4">
    <mergeCell ref="A6:D6"/>
    <mergeCell ref="A3:D3"/>
    <mergeCell ref="A4:D4"/>
    <mergeCell ref="A5:D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H4" sqref="H4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6.25" customHeight="1" x14ac:dyDescent="0.2">
      <c r="A2" s="38" t="str">
        <f>Technical!A2</f>
        <v>RFP 730-16063 AUCTIONEER SERVICES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4" t="str">
        <f>Technical!H4</f>
        <v>Evaluator 7</v>
      </c>
      <c r="I4" s="5" t="s">
        <v>2</v>
      </c>
      <c r="J4" s="19" t="s">
        <v>13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Worstell Auction Company</v>
      </c>
      <c r="B5" s="9">
        <f>Technical!B5</f>
        <v>52.6</v>
      </c>
      <c r="C5" s="9">
        <f>Technical!C5</f>
        <v>33</v>
      </c>
      <c r="D5" s="9">
        <f>Technical!D5</f>
        <v>55</v>
      </c>
      <c r="E5" s="9">
        <f>Technical!E5</f>
        <v>55</v>
      </c>
      <c r="F5" s="9">
        <f>Technical!F5</f>
        <v>51.5</v>
      </c>
      <c r="G5" s="9">
        <f>Technical!G5</f>
        <v>51.5</v>
      </c>
      <c r="H5" s="9">
        <f>Technical!H5</f>
        <v>55</v>
      </c>
      <c r="I5" s="9">
        <f>AVERAGE(B5:H5)</f>
        <v>50.51428571428572</v>
      </c>
      <c r="J5" s="20">
        <f>'Non-Technical'!C5</f>
        <v>45</v>
      </c>
      <c r="K5" s="9">
        <f t="shared" ref="K5" si="0">I5+J5</f>
        <v>95.51428571428572</v>
      </c>
      <c r="L5" s="10">
        <f>RANK(K5,$K$5:$K$5,0)</f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tabSelected="1" workbookViewId="0">
      <selection activeCell="C6" sqref="C6:E6"/>
    </sheetView>
  </sheetViews>
  <sheetFormatPr defaultRowHeight="12.75" x14ac:dyDescent="0.2"/>
  <cols>
    <col min="1" max="1" width="2" style="18" customWidth="1"/>
    <col min="2" max="2" width="27.5703125" style="18" bestFit="1" customWidth="1"/>
    <col min="3" max="3" width="12" style="18" customWidth="1"/>
    <col min="4" max="5" width="10.7109375" style="18" customWidth="1"/>
    <col min="6" max="6" width="12.140625" style="18" customWidth="1"/>
    <col min="7" max="8" width="10.42578125" style="18" customWidth="1"/>
    <col min="9" max="9" width="11.42578125" style="18" customWidth="1"/>
    <col min="10" max="11" width="9" style="18" customWidth="1"/>
    <col min="12" max="16384" width="9.140625" style="18"/>
  </cols>
  <sheetData>
    <row r="1" spans="2:13" ht="15.75" x14ac:dyDescent="0.25">
      <c r="B1" s="39" t="s">
        <v>15</v>
      </c>
      <c r="C1" s="39"/>
      <c r="D1" s="39"/>
      <c r="E1" s="40" t="str">
        <f>[8]Cover!A6</f>
        <v>RFP 730-16063 Auctioneer Services</v>
      </c>
      <c r="F1" s="40"/>
      <c r="G1" s="40"/>
      <c r="H1" s="40"/>
      <c r="I1" s="40"/>
      <c r="J1" s="40"/>
      <c r="K1" s="40"/>
      <c r="L1" s="40"/>
      <c r="M1" s="40"/>
    </row>
    <row r="2" spans="2:13" ht="15.75" customHeight="1" x14ac:dyDescent="0.25">
      <c r="C2" s="40"/>
      <c r="D2" s="40"/>
      <c r="E2" s="40"/>
      <c r="F2" s="40"/>
      <c r="G2" s="40"/>
    </row>
    <row r="3" spans="2:13" ht="14.25" x14ac:dyDescent="0.2">
      <c r="B3" s="41" t="s">
        <v>16</v>
      </c>
      <c r="C3" s="42" t="s">
        <v>17</v>
      </c>
      <c r="D3" s="42"/>
      <c r="E3" s="42"/>
      <c r="F3" s="42"/>
    </row>
    <row r="4" spans="2:13" ht="15" customHeight="1" x14ac:dyDescent="0.2">
      <c r="F4" s="1"/>
    </row>
    <row r="5" spans="2:13" ht="16.5" thickBot="1" x14ac:dyDescent="0.3">
      <c r="B5" s="1"/>
      <c r="C5" s="43" t="s">
        <v>18</v>
      </c>
      <c r="D5" s="43"/>
      <c r="E5" s="43"/>
      <c r="F5" s="43" t="s">
        <v>7</v>
      </c>
      <c r="G5" s="43"/>
      <c r="H5" s="43"/>
      <c r="I5" s="43" t="s">
        <v>8</v>
      </c>
      <c r="J5" s="43"/>
      <c r="K5" s="43"/>
    </row>
    <row r="6" spans="2:13" ht="101.25" customHeight="1" x14ac:dyDescent="0.2">
      <c r="B6" s="44"/>
      <c r="C6" s="45" t="s">
        <v>35</v>
      </c>
      <c r="D6" s="46"/>
      <c r="E6" s="47"/>
      <c r="F6" s="48" t="s">
        <v>19</v>
      </c>
      <c r="G6" s="46"/>
      <c r="H6" s="47"/>
      <c r="I6" s="48" t="s">
        <v>20</v>
      </c>
      <c r="J6" s="46"/>
      <c r="K6" s="47"/>
      <c r="L6" s="49" t="s">
        <v>21</v>
      </c>
    </row>
    <row r="7" spans="2:13" x14ac:dyDescent="0.2">
      <c r="B7" s="50" t="s">
        <v>5</v>
      </c>
      <c r="C7" s="51" t="s">
        <v>22</v>
      </c>
      <c r="D7" s="52" t="s">
        <v>23</v>
      </c>
      <c r="E7" s="53" t="s">
        <v>24</v>
      </c>
      <c r="F7" s="54" t="s">
        <v>22</v>
      </c>
      <c r="G7" s="55" t="s">
        <v>23</v>
      </c>
      <c r="H7" s="56" t="s">
        <v>24</v>
      </c>
      <c r="I7" s="54" t="s">
        <v>22</v>
      </c>
      <c r="J7" s="55" t="s">
        <v>23</v>
      </c>
      <c r="K7" s="56" t="s">
        <v>24</v>
      </c>
      <c r="L7" s="57"/>
    </row>
    <row r="8" spans="2:13" x14ac:dyDescent="0.2">
      <c r="B8" s="58" t="str">
        <f>'[8]RFP Submittal'!A4</f>
        <v>Worstell Auction Company</v>
      </c>
      <c r="C8" s="59"/>
      <c r="D8" s="60">
        <v>9</v>
      </c>
      <c r="E8" s="61">
        <f>C8*D8</f>
        <v>0</v>
      </c>
      <c r="F8" s="62"/>
      <c r="G8" s="63">
        <v>7</v>
      </c>
      <c r="H8" s="64">
        <f>F8*G8</f>
        <v>0</v>
      </c>
      <c r="I8" s="62"/>
      <c r="J8" s="63">
        <v>4</v>
      </c>
      <c r="K8" s="64">
        <f>I8*J8</f>
        <v>0</v>
      </c>
      <c r="L8" s="65">
        <f>+K8+H8+E8</f>
        <v>0</v>
      </c>
    </row>
    <row r="9" spans="2:13" x14ac:dyDescent="0.2"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</row>
    <row r="10" spans="2:13" x14ac:dyDescent="0.2">
      <c r="B10" s="67" t="s">
        <v>25</v>
      </c>
      <c r="C10" s="67"/>
      <c r="D10" s="67"/>
      <c r="E10" s="67"/>
      <c r="F10" s="66"/>
      <c r="G10" s="66" t="s">
        <v>26</v>
      </c>
      <c r="H10" s="66"/>
      <c r="I10" s="66"/>
      <c r="J10" s="66"/>
      <c r="K10" s="66"/>
      <c r="L10" s="66"/>
    </row>
    <row r="11" spans="2:13" x14ac:dyDescent="0.2">
      <c r="B11" s="67"/>
      <c r="C11" s="67"/>
      <c r="D11" s="67"/>
      <c r="E11" s="67"/>
      <c r="F11" s="66"/>
      <c r="G11" s="66" t="s">
        <v>27</v>
      </c>
      <c r="H11" s="66"/>
      <c r="I11" s="66"/>
      <c r="J11" s="66"/>
      <c r="K11" s="66"/>
      <c r="L11" s="66"/>
    </row>
    <row r="12" spans="2:13" x14ac:dyDescent="0.2">
      <c r="B12" s="67"/>
      <c r="C12" s="67"/>
      <c r="D12" s="67"/>
      <c r="E12" s="67"/>
      <c r="F12" s="66"/>
      <c r="G12" s="66"/>
      <c r="H12" s="66"/>
      <c r="I12" s="66"/>
      <c r="J12" s="66"/>
      <c r="K12" s="66"/>
      <c r="L12" s="66"/>
    </row>
    <row r="13" spans="2:13" ht="13.5" thickBot="1" x14ac:dyDescent="0.25">
      <c r="B13" s="68"/>
      <c r="C13" s="68"/>
      <c r="D13" s="68"/>
      <c r="E13" s="68"/>
      <c r="F13" s="66"/>
      <c r="G13" s="66"/>
      <c r="H13" s="66"/>
      <c r="I13" s="66"/>
      <c r="J13" s="66"/>
      <c r="K13" s="66"/>
      <c r="L13" s="66"/>
    </row>
    <row r="14" spans="2:13" ht="13.5" thickTop="1" x14ac:dyDescent="0.2">
      <c r="B14" s="69" t="s">
        <v>28</v>
      </c>
      <c r="C14" s="70"/>
      <c r="D14" s="70"/>
      <c r="E14" s="71"/>
      <c r="F14" s="66"/>
      <c r="G14" s="66"/>
      <c r="H14" s="66"/>
      <c r="I14" s="66"/>
      <c r="J14" s="66"/>
      <c r="K14" s="66"/>
      <c r="L14" s="66"/>
    </row>
    <row r="15" spans="2:13" x14ac:dyDescent="0.2">
      <c r="B15" s="72" t="s">
        <v>29</v>
      </c>
      <c r="C15" s="73"/>
      <c r="D15" s="73"/>
      <c r="E15" s="74"/>
      <c r="F15" s="66"/>
      <c r="G15" s="66"/>
      <c r="H15" s="66"/>
      <c r="I15" s="66"/>
      <c r="J15" s="66"/>
      <c r="K15" s="66"/>
      <c r="L15" s="66"/>
    </row>
    <row r="16" spans="2:13" x14ac:dyDescent="0.2">
      <c r="B16" s="75" t="s">
        <v>30</v>
      </c>
      <c r="C16" s="76"/>
      <c r="D16" s="76"/>
      <c r="E16" s="77"/>
      <c r="F16" s="66"/>
      <c r="G16" s="66"/>
      <c r="H16" s="66"/>
      <c r="I16" s="66"/>
      <c r="J16" s="66"/>
      <c r="K16" s="66"/>
      <c r="L16" s="66"/>
    </row>
    <row r="17" spans="2:12" x14ac:dyDescent="0.2">
      <c r="B17" s="75" t="s">
        <v>31</v>
      </c>
      <c r="C17" s="76"/>
      <c r="D17" s="76"/>
      <c r="E17" s="77"/>
      <c r="F17" s="66"/>
      <c r="G17" s="66"/>
      <c r="H17" s="66"/>
      <c r="I17" s="66"/>
      <c r="J17" s="66"/>
      <c r="K17" s="66"/>
      <c r="L17" s="66"/>
    </row>
    <row r="18" spans="2:12" x14ac:dyDescent="0.2">
      <c r="B18" s="75" t="s">
        <v>32</v>
      </c>
      <c r="C18" s="76"/>
      <c r="D18" s="76"/>
      <c r="E18" s="77"/>
      <c r="F18" s="66"/>
      <c r="G18" s="66"/>
      <c r="H18" s="66"/>
      <c r="I18" s="66"/>
      <c r="J18" s="66"/>
      <c r="K18" s="66"/>
      <c r="L18" s="66"/>
    </row>
    <row r="19" spans="2:12" x14ac:dyDescent="0.2">
      <c r="B19" s="75" t="s">
        <v>33</v>
      </c>
      <c r="C19" s="76"/>
      <c r="D19" s="76"/>
      <c r="E19" s="77"/>
      <c r="F19" s="66"/>
      <c r="G19" s="66"/>
      <c r="H19" s="66"/>
      <c r="I19" s="66"/>
      <c r="J19" s="66"/>
      <c r="K19" s="66"/>
      <c r="L19" s="66"/>
    </row>
    <row r="20" spans="2:12" ht="13.5" thickBot="1" x14ac:dyDescent="0.25">
      <c r="B20" s="78" t="s">
        <v>34</v>
      </c>
      <c r="C20" s="79"/>
      <c r="D20" s="79"/>
      <c r="E20" s="80"/>
      <c r="F20" s="66"/>
      <c r="G20" s="66"/>
      <c r="H20" s="66"/>
      <c r="I20" s="66"/>
      <c r="J20" s="66"/>
      <c r="K20" s="66"/>
      <c r="L20" s="66"/>
    </row>
    <row r="21" spans="2:12" ht="13.5" thickTop="1" x14ac:dyDescent="0.2"/>
  </sheetData>
  <mergeCells count="16">
    <mergeCell ref="B19:E19"/>
    <mergeCell ref="B20:E20"/>
    <mergeCell ref="B10:E13"/>
    <mergeCell ref="B14:E14"/>
    <mergeCell ref="B15:E15"/>
    <mergeCell ref="B16:E16"/>
    <mergeCell ref="B17:E17"/>
    <mergeCell ref="B18:E18"/>
    <mergeCell ref="B1:D1"/>
    <mergeCell ref="C3:F3"/>
    <mergeCell ref="C5:E5"/>
    <mergeCell ref="F5:H5"/>
    <mergeCell ref="I5:K5"/>
    <mergeCell ref="C6:E6"/>
    <mergeCell ref="F6:H6"/>
    <mergeCell ref="I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F1" sqref="F1"/>
    </sheetView>
  </sheetViews>
  <sheetFormatPr defaultRowHeight="12.75" x14ac:dyDescent="0.2"/>
  <sheetData>
    <row r="1" spans="1:8" ht="15.75" x14ac:dyDescent="0.25">
      <c r="A1" s="14" t="s">
        <v>0</v>
      </c>
      <c r="B1" s="14"/>
      <c r="C1" s="14"/>
      <c r="D1" s="14"/>
      <c r="E1" s="32"/>
      <c r="F1" s="29" t="s">
        <v>37</v>
      </c>
      <c r="G1" s="32"/>
      <c r="H1" s="32"/>
    </row>
    <row r="2" spans="1:8" ht="15.75" x14ac:dyDescent="0.25">
      <c r="A2" s="14"/>
      <c r="B2" s="13"/>
      <c r="C2" s="18"/>
      <c r="D2" s="18"/>
      <c r="E2" s="18"/>
      <c r="F2" s="18"/>
      <c r="G2" s="18"/>
      <c r="H2" s="18"/>
    </row>
    <row r="3" spans="1:8" x14ac:dyDescent="0.2">
      <c r="A3" s="34" t="s">
        <v>5</v>
      </c>
      <c r="B3" s="34"/>
      <c r="C3" s="34"/>
      <c r="D3" s="34"/>
      <c r="E3" s="22" t="s">
        <v>6</v>
      </c>
      <c r="F3" s="22" t="s">
        <v>7</v>
      </c>
      <c r="G3" s="22" t="s">
        <v>8</v>
      </c>
      <c r="H3" s="23" t="s">
        <v>9</v>
      </c>
    </row>
    <row r="4" spans="1:8" x14ac:dyDescent="0.2">
      <c r="A4" s="35" t="str">
        <f>'[2]RFP Submittal'!A4</f>
        <v>Worstell Auction Company</v>
      </c>
      <c r="B4" s="35"/>
      <c r="C4" s="35"/>
      <c r="D4" s="35"/>
      <c r="E4" s="24">
        <f>[2]Evaluation!E8</f>
        <v>0</v>
      </c>
      <c r="F4" s="24">
        <f>[2]Evaluation!H8</f>
        <v>21</v>
      </c>
      <c r="G4" s="24">
        <f>[2]Evaluation!K8</f>
        <v>12</v>
      </c>
      <c r="H4" s="25">
        <f>SUM(E4:G4)</f>
        <v>33</v>
      </c>
    </row>
  </sheetData>
  <mergeCells count="2"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F1" sqref="F1"/>
    </sheetView>
  </sheetViews>
  <sheetFormatPr defaultRowHeight="12.75" x14ac:dyDescent="0.2"/>
  <sheetData>
    <row r="1" spans="1:8" ht="15.75" x14ac:dyDescent="0.25">
      <c r="A1" s="14" t="s">
        <v>0</v>
      </c>
      <c r="B1" s="14"/>
      <c r="C1" s="14"/>
      <c r="D1" s="14"/>
      <c r="E1" s="32"/>
      <c r="F1" s="29" t="s">
        <v>38</v>
      </c>
      <c r="G1" s="32"/>
      <c r="H1" s="32"/>
    </row>
    <row r="2" spans="1:8" ht="15.75" x14ac:dyDescent="0.25">
      <c r="A2" s="14"/>
      <c r="B2" s="13"/>
      <c r="C2" s="18"/>
      <c r="D2" s="18"/>
      <c r="E2" s="18"/>
      <c r="F2" s="18"/>
      <c r="G2" s="18"/>
      <c r="H2" s="18"/>
    </row>
    <row r="3" spans="1:8" x14ac:dyDescent="0.2">
      <c r="A3" s="34" t="s">
        <v>5</v>
      </c>
      <c r="B3" s="34"/>
      <c r="C3" s="34"/>
      <c r="D3" s="34"/>
      <c r="E3" s="22" t="s">
        <v>6</v>
      </c>
      <c r="F3" s="22" t="s">
        <v>7</v>
      </c>
      <c r="G3" s="22" t="s">
        <v>8</v>
      </c>
      <c r="H3" s="23" t="s">
        <v>9</v>
      </c>
    </row>
    <row r="4" spans="1:8" x14ac:dyDescent="0.2">
      <c r="A4" s="35" t="str">
        <f>'[3]RFP Submittal'!A4</f>
        <v>Worstell Auction Company</v>
      </c>
      <c r="B4" s="35"/>
      <c r="C4" s="35"/>
      <c r="D4" s="35"/>
      <c r="E4" s="24">
        <f>[3]Evaluation!E8</f>
        <v>0</v>
      </c>
      <c r="F4" s="24">
        <f>[3]Evaluation!H8</f>
        <v>35</v>
      </c>
      <c r="G4" s="24">
        <f>[3]Evaluation!K8</f>
        <v>20</v>
      </c>
      <c r="H4" s="25">
        <f>SUM(E4:G4)</f>
        <v>55</v>
      </c>
    </row>
  </sheetData>
  <mergeCells count="2"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F1" sqref="F1"/>
    </sheetView>
  </sheetViews>
  <sheetFormatPr defaultRowHeight="12.75" x14ac:dyDescent="0.2"/>
  <sheetData>
    <row r="1" spans="1:8" ht="15.75" x14ac:dyDescent="0.25">
      <c r="A1" s="14" t="s">
        <v>0</v>
      </c>
      <c r="B1" s="14"/>
      <c r="C1" s="14"/>
      <c r="D1" s="14"/>
      <c r="E1" s="21"/>
      <c r="F1" s="29" t="s">
        <v>39</v>
      </c>
      <c r="G1" s="21"/>
      <c r="H1" s="21"/>
    </row>
    <row r="2" spans="1:8" ht="15.75" x14ac:dyDescent="0.25">
      <c r="A2" s="14"/>
      <c r="B2" s="13"/>
      <c r="C2" s="18"/>
      <c r="D2" s="18"/>
      <c r="E2" s="18"/>
      <c r="F2" s="18"/>
      <c r="G2" s="18"/>
      <c r="H2" s="18"/>
    </row>
    <row r="3" spans="1:8" x14ac:dyDescent="0.2">
      <c r="A3" s="34" t="s">
        <v>5</v>
      </c>
      <c r="B3" s="34"/>
      <c r="C3" s="34"/>
      <c r="D3" s="34"/>
      <c r="E3" s="22" t="s">
        <v>6</v>
      </c>
      <c r="F3" s="22" t="s">
        <v>7</v>
      </c>
      <c r="G3" s="22" t="s">
        <v>8</v>
      </c>
      <c r="H3" s="23" t="s">
        <v>9</v>
      </c>
    </row>
    <row r="4" spans="1:8" x14ac:dyDescent="0.2">
      <c r="A4" s="35" t="str">
        <f>'[4]RFP Submittal'!A4</f>
        <v>Worstell Auction Company</v>
      </c>
      <c r="B4" s="35"/>
      <c r="C4" s="35"/>
      <c r="D4" s="35"/>
      <c r="E4" s="24">
        <f>[4]Evaluation!E8</f>
        <v>0</v>
      </c>
      <c r="F4" s="24">
        <f>[4]Evaluation!H8</f>
        <v>35</v>
      </c>
      <c r="G4" s="24">
        <f>[4]Evaluation!K8</f>
        <v>20</v>
      </c>
      <c r="H4" s="25">
        <f>SUM(E4:G4)</f>
        <v>55</v>
      </c>
    </row>
  </sheetData>
  <mergeCells count="2"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F1" sqref="F1"/>
    </sheetView>
  </sheetViews>
  <sheetFormatPr defaultRowHeight="12.75" x14ac:dyDescent="0.2"/>
  <sheetData>
    <row r="1" spans="1:8" ht="15.75" x14ac:dyDescent="0.25">
      <c r="A1" s="14" t="s">
        <v>0</v>
      </c>
      <c r="B1" s="14"/>
      <c r="C1" s="14"/>
      <c r="D1" s="14"/>
      <c r="E1" s="21"/>
      <c r="F1" s="29" t="s">
        <v>40</v>
      </c>
      <c r="G1" s="21"/>
      <c r="H1" s="21"/>
    </row>
    <row r="2" spans="1:8" ht="15.75" x14ac:dyDescent="0.25">
      <c r="A2" s="14"/>
      <c r="B2" s="13"/>
      <c r="C2" s="18"/>
      <c r="D2" s="18"/>
      <c r="E2" s="18"/>
      <c r="F2" s="18"/>
      <c r="G2" s="18"/>
      <c r="H2" s="18"/>
    </row>
    <row r="3" spans="1:8" x14ac:dyDescent="0.2">
      <c r="A3" s="34" t="s">
        <v>5</v>
      </c>
      <c r="B3" s="34"/>
      <c r="C3" s="34"/>
      <c r="D3" s="34"/>
      <c r="E3" s="22" t="s">
        <v>6</v>
      </c>
      <c r="F3" s="22" t="s">
        <v>7</v>
      </c>
      <c r="G3" s="22" t="s">
        <v>8</v>
      </c>
      <c r="H3" s="23" t="s">
        <v>9</v>
      </c>
    </row>
    <row r="4" spans="1:8" x14ac:dyDescent="0.2">
      <c r="A4" s="35" t="str">
        <f>'[5]RFP Submittal'!A4</f>
        <v>Worstell Auction Company</v>
      </c>
      <c r="B4" s="35"/>
      <c r="C4" s="35"/>
      <c r="D4" s="35"/>
      <c r="E4" s="24">
        <f>[5]Evaluation!E8</f>
        <v>0</v>
      </c>
      <c r="F4" s="24">
        <f>[5]Evaluation!H8</f>
        <v>31.5</v>
      </c>
      <c r="G4" s="24">
        <f>[5]Evaluation!K8</f>
        <v>20</v>
      </c>
      <c r="H4" s="25">
        <f>SUM(E4:G4)</f>
        <v>51.5</v>
      </c>
    </row>
  </sheetData>
  <mergeCells count="2"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F1" sqref="F1"/>
    </sheetView>
  </sheetViews>
  <sheetFormatPr defaultRowHeight="12.75" x14ac:dyDescent="0.2"/>
  <sheetData>
    <row r="1" spans="1:8" ht="15.75" x14ac:dyDescent="0.25">
      <c r="A1" s="14" t="s">
        <v>0</v>
      </c>
      <c r="B1" s="14"/>
      <c r="C1" s="14"/>
      <c r="D1" s="14"/>
      <c r="E1" s="29"/>
      <c r="F1" s="29" t="s">
        <v>41</v>
      </c>
      <c r="G1" s="29"/>
      <c r="H1" s="29"/>
    </row>
    <row r="2" spans="1:8" ht="15.75" x14ac:dyDescent="0.25">
      <c r="A2" s="14"/>
      <c r="B2" s="13"/>
      <c r="C2" s="18"/>
      <c r="D2" s="18"/>
      <c r="E2" s="18"/>
      <c r="F2" s="18"/>
      <c r="G2" s="18"/>
      <c r="H2" s="18"/>
    </row>
    <row r="3" spans="1:8" x14ac:dyDescent="0.2">
      <c r="A3" s="34" t="s">
        <v>5</v>
      </c>
      <c r="B3" s="34"/>
      <c r="C3" s="34"/>
      <c r="D3" s="34"/>
      <c r="E3" s="22" t="s">
        <v>6</v>
      </c>
      <c r="F3" s="22" t="s">
        <v>7</v>
      </c>
      <c r="G3" s="22" t="s">
        <v>8</v>
      </c>
      <c r="H3" s="23" t="s">
        <v>9</v>
      </c>
    </row>
    <row r="4" spans="1:8" x14ac:dyDescent="0.2">
      <c r="A4" s="35" t="str">
        <f>'[6]RFP Submittal'!A4</f>
        <v>Worstell Auction Company</v>
      </c>
      <c r="B4" s="35"/>
      <c r="C4" s="35"/>
      <c r="D4" s="35"/>
      <c r="E4" s="24">
        <f>[6]Evaluation!E8</f>
        <v>0</v>
      </c>
      <c r="F4" s="24">
        <f>[6]Evaluation!H8</f>
        <v>31.5</v>
      </c>
      <c r="G4" s="24">
        <f>[6]Evaluation!K8</f>
        <v>20</v>
      </c>
      <c r="H4" s="25">
        <f>SUM(E4:G4)</f>
        <v>51.5</v>
      </c>
    </row>
  </sheetData>
  <mergeCells count="2"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"/>
  <sheetViews>
    <sheetView workbookViewId="0">
      <selection activeCell="H21" sqref="H21"/>
    </sheetView>
  </sheetViews>
  <sheetFormatPr defaultRowHeight="12.75" x14ac:dyDescent="0.2"/>
  <sheetData>
    <row r="1" spans="1:8" ht="15.75" customHeight="1" x14ac:dyDescent="0.25">
      <c r="A1" s="14" t="s">
        <v>0</v>
      </c>
      <c r="B1" s="14"/>
      <c r="C1" s="14"/>
      <c r="D1" s="14"/>
      <c r="E1" s="30"/>
      <c r="F1" s="31" t="s">
        <v>42</v>
      </c>
      <c r="G1" s="30"/>
      <c r="H1" s="30"/>
    </row>
    <row r="2" spans="1:8" ht="15.75" x14ac:dyDescent="0.25">
      <c r="A2" s="14"/>
      <c r="B2" s="13"/>
      <c r="C2" s="18"/>
      <c r="D2" s="18"/>
      <c r="E2" s="18"/>
      <c r="F2" s="18"/>
      <c r="G2" s="18"/>
      <c r="H2" s="18"/>
    </row>
    <row r="3" spans="1:8" x14ac:dyDescent="0.2">
      <c r="A3" s="26" t="s">
        <v>5</v>
      </c>
      <c r="B3" s="26"/>
      <c r="C3" s="26"/>
      <c r="D3" s="26"/>
      <c r="E3" s="27" t="s">
        <v>6</v>
      </c>
      <c r="F3" s="22" t="s">
        <v>7</v>
      </c>
      <c r="G3" s="22" t="s">
        <v>8</v>
      </c>
      <c r="H3" s="23" t="s">
        <v>9</v>
      </c>
    </row>
    <row r="4" spans="1:8" x14ac:dyDescent="0.2">
      <c r="A4" s="36" t="str">
        <f>'[7]RFP Submittal'!A4</f>
        <v>Worstell Auction Company</v>
      </c>
      <c r="B4" s="36"/>
      <c r="C4" s="36"/>
      <c r="D4" s="36"/>
      <c r="E4" s="28">
        <f>[7]Evaluation!E8</f>
        <v>45</v>
      </c>
      <c r="F4" s="24">
        <f>[7]Evaluation!H8</f>
        <v>35</v>
      </c>
      <c r="G4" s="24">
        <f>[7]Evaluation!K8</f>
        <v>20</v>
      </c>
      <c r="H4" s="25">
        <f>SUM(F4:G4)</f>
        <v>55</v>
      </c>
    </row>
  </sheetData>
  <mergeCells count="1">
    <mergeCell ref="A4:D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K14" sqref="K14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37" t="s">
        <v>10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6.25" customHeight="1" x14ac:dyDescent="0.2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'1'!F1</f>
        <v>Evaluator 1</v>
      </c>
      <c r="C4" s="4" t="str">
        <f>'2'!F1</f>
        <v>Evaluator 2</v>
      </c>
      <c r="D4" s="4" t="str">
        <f>'3'!F1</f>
        <v>Evaluator 3</v>
      </c>
      <c r="E4" s="4" t="str">
        <f>'4'!F1</f>
        <v>Evaluator 4</v>
      </c>
      <c r="F4" s="4" t="str">
        <f>'5'!F1</f>
        <v>Evaluator 5</v>
      </c>
      <c r="G4" s="4" t="str">
        <f>'6'!F1</f>
        <v>Evaluator 6</v>
      </c>
      <c r="H4" s="11" t="str">
        <f>'7'!F1</f>
        <v>Evaluator 7</v>
      </c>
      <c r="I4" s="5" t="s">
        <v>2</v>
      </c>
      <c r="J4" s="81" t="s">
        <v>4</v>
      </c>
    </row>
    <row r="5" spans="1:12" ht="16.5" customHeight="1" x14ac:dyDescent="0.2">
      <c r="A5" s="8" t="str">
        <f>'7'!A4:D4</f>
        <v>Worstell Auction Company</v>
      </c>
      <c r="B5" s="9">
        <f>'1'!H4</f>
        <v>52.6</v>
      </c>
      <c r="C5" s="9">
        <f>'2'!H4</f>
        <v>33</v>
      </c>
      <c r="D5" s="9">
        <f>'3'!H4</f>
        <v>55</v>
      </c>
      <c r="E5" s="9">
        <f>'4'!H4</f>
        <v>55</v>
      </c>
      <c r="F5" s="9">
        <f>'5'!H4</f>
        <v>51.5</v>
      </c>
      <c r="G5" s="9">
        <f>'6'!H4</f>
        <v>51.5</v>
      </c>
      <c r="H5" s="9">
        <f>'7'!H4</f>
        <v>55</v>
      </c>
      <c r="I5" s="9">
        <f>AVERAGE(B5:H5)</f>
        <v>50.51428571428572</v>
      </c>
      <c r="J5" s="10">
        <f>RANK(I5,$I$5:$I$5,0)</f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B4" sqref="B4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37" t="s">
        <v>11</v>
      </c>
      <c r="B1" s="37"/>
      <c r="C1" s="37"/>
      <c r="D1" s="37"/>
    </row>
    <row r="2" spans="1:4" ht="48.75" customHeight="1" x14ac:dyDescent="0.2">
      <c r="A2" s="38" t="str">
        <f>Technical!A2</f>
        <v>RFP 730-16063 AUCTIONEER SERVICES</v>
      </c>
      <c r="B2" s="38"/>
      <c r="C2" s="38"/>
      <c r="D2" s="38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tr">
        <f>'7'!F1</f>
        <v>Evaluator 7</v>
      </c>
      <c r="C4" s="5" t="s">
        <v>12</v>
      </c>
      <c r="D4" s="6" t="s">
        <v>4</v>
      </c>
    </row>
    <row r="5" spans="1:4" ht="16.5" customHeight="1" x14ac:dyDescent="0.2">
      <c r="A5" s="8" t="str">
        <f>'7'!A4:D4</f>
        <v>Worstell Auction Company</v>
      </c>
      <c r="B5" s="9">
        <f>'7'!E4</f>
        <v>45</v>
      </c>
      <c r="C5" s="9">
        <f>AVERAGE(B5)</f>
        <v>45</v>
      </c>
      <c r="D5" s="10">
        <f>RANK(C5,$C$5:$C$5,0)</f>
        <v>1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2017-07-18T19:41:18Z</dcterms:modified>
</cp:coreProperties>
</file>