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10" yWindow="960" windowWidth="22290" windowHeight="12750" tabRatio="938" activeTab="8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Summary" sheetId="7" r:id="rId8"/>
    <sheet name="Evaluation Matrix" sheetId="12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Q9" i="12" l="1"/>
  <c r="N9" i="12"/>
  <c r="R9" i="12" s="1"/>
  <c r="K9" i="12"/>
  <c r="H9" i="12"/>
  <c r="E9" i="12"/>
  <c r="B9" i="12"/>
  <c r="Q8" i="12"/>
  <c r="N8" i="12"/>
  <c r="R8" i="12" s="1"/>
  <c r="K8" i="12"/>
  <c r="H8" i="12"/>
  <c r="E8" i="12"/>
  <c r="B8" i="12"/>
  <c r="C3" i="12"/>
  <c r="E1" i="12"/>
  <c r="I6" i="7" l="1"/>
  <c r="H6" i="7"/>
  <c r="G6" i="7"/>
  <c r="F6" i="7"/>
  <c r="E6" i="7"/>
  <c r="D6" i="7"/>
  <c r="C6" i="7"/>
  <c r="B6" i="7"/>
  <c r="I5" i="7"/>
  <c r="H5" i="7"/>
  <c r="G5" i="7"/>
  <c r="F5" i="7"/>
  <c r="E5" i="7"/>
  <c r="D5" i="7"/>
  <c r="C5" i="7"/>
  <c r="B5" i="7"/>
  <c r="A6" i="7"/>
  <c r="A5" i="7"/>
  <c r="J5" i="4" l="1"/>
  <c r="J4" i="4"/>
  <c r="J5" i="11"/>
  <c r="J4" i="11"/>
  <c r="J5" i="10"/>
  <c r="J4" i="10"/>
  <c r="J5" i="9"/>
  <c r="J4" i="9"/>
  <c r="J5" i="5"/>
  <c r="J4" i="5"/>
  <c r="J5" i="3"/>
  <c r="J4" i="3"/>
  <c r="J4" i="2"/>
  <c r="J5" i="2"/>
  <c r="J6" i="7" l="1"/>
  <c r="J5" i="7" l="1"/>
</calcChain>
</file>

<file path=xl/sharedStrings.xml><?xml version="1.0" encoding="utf-8"?>
<sst xmlns="http://schemas.openxmlformats.org/spreadsheetml/2006/main" count="127" uniqueCount="42">
  <si>
    <t xml:space="preserve">RESPONDENT SUMMARY </t>
  </si>
  <si>
    <t>Company/Vendor Name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</si>
  <si>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</si>
  <si>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</si>
  <si>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</si>
  <si>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</si>
  <si>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</si>
  <si>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</si>
  <si>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</si>
  <si>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</si>
  <si>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</si>
  <si>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</si>
  <si>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</si>
  <si>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</si>
  <si>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</si>
  <si>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t>Criteria 4</t>
  </si>
  <si>
    <t>Curtis 1000</t>
  </si>
  <si>
    <t>MCR, Inc.</t>
  </si>
  <si>
    <t>Criteria 5</t>
  </si>
  <si>
    <t>Evaluator 7</t>
  </si>
  <si>
    <t>RFP730-16153 Direct Mail for University Advancement - Annual Giving</t>
  </si>
  <si>
    <t>RESPONDENT EVALUATION MATRIX</t>
  </si>
  <si>
    <t>Evaluator Name:</t>
  </si>
  <si>
    <t xml:space="preserve">Criteria 1 </t>
  </si>
  <si>
    <t>Reputation of the vendor and of the vendor’s goods or services</t>
  </si>
  <si>
    <t>Quality of the vendor’s goods or services</t>
  </si>
  <si>
    <t>Extent to which the goods or services meet UHS’ needs</t>
  </si>
  <si>
    <t xml:space="preserve">The vendor’s past performance with UHS  </t>
  </si>
  <si>
    <t xml:space="preserve">Ability of the vendor’s proposal to meet the requirements of the institution’s solicitation document, so that any vendor proposal that is non-responsive to the criteria set forth in the solicitation document shall be rejected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</si>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</sst>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6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8" fillId="4" borderId="7" applyNumberFormat="0" applyFont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19" fillId="4" borderId="7" applyNumberFormat="0" applyFont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18" fillId="4" borderId="7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3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18" fillId="4" borderId="17" applyNumberFormat="0" applyFont="0" applyAlignment="0" applyProtection="0"/>
    <xf numFmtId="0" fontId="41" fillId="0" borderId="0" applyNumberFormat="0" applyFill="0" applyBorder="0" applyProtection="0"/>
    <xf numFmtId="0" fontId="2" fillId="0" borderId="0"/>
    <xf numFmtId="0" fontId="1" fillId="0" borderId="0"/>
  </cellStyleXfs>
  <cellXfs count="78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4" fontId="17" fillId="0" borderId="5" xfId="0" applyNumberFormat="1" applyFont="1" applyBorder="1"/>
    <xf numFmtId="0" fontId="17" fillId="3" borderId="6" xfId="0" applyFont="1" applyFill="1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/>
    <xf numFmtId="0" fontId="38" fillId="0" borderId="16" xfId="4" applyFont="1" applyBorder="1" applyAlignment="1">
      <alignment horizontal="center"/>
    </xf>
    <xf numFmtId="0" fontId="39" fillId="0" borderId="16" xfId="4" applyFont="1" applyBorder="1" applyAlignment="1">
      <alignment horizontal="center"/>
    </xf>
    <xf numFmtId="0" fontId="37" fillId="3" borderId="16" xfId="4" applyFont="1" applyFill="1" applyBorder="1" applyAlignment="1">
      <alignment horizontal="center"/>
    </xf>
    <xf numFmtId="0" fontId="40" fillId="3" borderId="0" xfId="0" applyFont="1" applyFill="1"/>
    <xf numFmtId="0" fontId="0" fillId="0" borderId="0" xfId="0"/>
    <xf numFmtId="0" fontId="40" fillId="0" borderId="21" xfId="0" applyFont="1" applyBorder="1"/>
    <xf numFmtId="0" fontId="40" fillId="0" borderId="21" xfId="0" applyFont="1" applyBorder="1"/>
    <xf numFmtId="0" fontId="40" fillId="0" borderId="21" xfId="0" applyFont="1" applyBorder="1"/>
    <xf numFmtId="0" fontId="40" fillId="0" borderId="21" xfId="0" applyFont="1" applyBorder="1"/>
    <xf numFmtId="0" fontId="40" fillId="0" borderId="21" xfId="0" applyFont="1" applyBorder="1"/>
    <xf numFmtId="0" fontId="40" fillId="0" borderId="21" xfId="0" applyFont="1" applyBorder="1"/>
    <xf numFmtId="0" fontId="40" fillId="0" borderId="21" xfId="0" applyFont="1" applyBorder="1"/>
    <xf numFmtId="0" fontId="16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7" fillId="0" borderId="16" xfId="4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42" fillId="0" borderId="0" xfId="0" applyFont="1"/>
    <xf numFmtId="0" fontId="42" fillId="26" borderId="21" xfId="0" applyFont="1" applyFill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0" fillId="0" borderId="0" xfId="4" applyFont="1" applyAlignment="1">
      <alignment horizontal="center"/>
    </xf>
    <xf numFmtId="0" fontId="39" fillId="0" borderId="26" xfId="4" applyFont="1" applyFill="1" applyBorder="1" applyAlignment="1">
      <alignment horizontal="center" vertical="center" wrapText="1"/>
    </xf>
    <xf numFmtId="0" fontId="39" fillId="0" borderId="27" xfId="4" applyFont="1" applyFill="1" applyBorder="1" applyAlignment="1">
      <alignment horizontal="center" vertical="center" wrapText="1"/>
    </xf>
    <xf numFmtId="0" fontId="39" fillId="0" borderId="28" xfId="4" applyFont="1" applyFill="1" applyBorder="1" applyAlignment="1">
      <alignment horizontal="center" vertical="center" wrapText="1"/>
    </xf>
    <xf numFmtId="0" fontId="39" fillId="26" borderId="29" xfId="4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7" fillId="0" borderId="0" xfId="4" applyFont="1" applyAlignment="1">
      <alignment horizontal="center"/>
    </xf>
    <xf numFmtId="0" fontId="39" fillId="27" borderId="30" xfId="4" applyFont="1" applyFill="1" applyBorder="1" applyAlignment="1">
      <alignment horizontal="center"/>
    </xf>
    <xf numFmtId="0" fontId="39" fillId="0" borderId="31" xfId="4" applyFont="1" applyFill="1" applyBorder="1" applyAlignment="1">
      <alignment horizontal="center"/>
    </xf>
    <xf numFmtId="0" fontId="39" fillId="26" borderId="32" xfId="4" applyFont="1" applyFill="1" applyBorder="1" applyAlignment="1">
      <alignment horizontal="center"/>
    </xf>
    <xf numFmtId="0" fontId="37" fillId="27" borderId="30" xfId="4" applyFont="1" applyFill="1" applyBorder="1" applyAlignment="1">
      <alignment horizontal="center"/>
    </xf>
    <xf numFmtId="0" fontId="37" fillId="0" borderId="31" xfId="4" applyFont="1" applyFill="1" applyBorder="1" applyAlignment="1">
      <alignment horizontal="center"/>
    </xf>
    <xf numFmtId="0" fontId="37" fillId="26" borderId="32" xfId="4" applyFont="1" applyFill="1" applyBorder="1" applyAlignment="1">
      <alignment horizontal="center"/>
    </xf>
    <xf numFmtId="0" fontId="44" fillId="26" borderId="33" xfId="4" applyFont="1" applyFill="1" applyBorder="1" applyAlignment="1">
      <alignment horizontal="center"/>
    </xf>
    <xf numFmtId="0" fontId="18" fillId="0" borderId="22" xfId="88" applyFont="1" applyFill="1" applyBorder="1" applyAlignment="1">
      <alignment horizontal="center"/>
    </xf>
    <xf numFmtId="0" fontId="40" fillId="27" borderId="34" xfId="4" applyFont="1" applyFill="1" applyBorder="1" applyAlignment="1" applyProtection="1">
      <alignment horizontal="center"/>
      <protection locked="0"/>
    </xf>
    <xf numFmtId="0" fontId="40" fillId="0" borderId="21" xfId="4" applyFont="1" applyFill="1" applyBorder="1" applyAlignment="1">
      <alignment horizontal="center"/>
    </xf>
    <xf numFmtId="0" fontId="40" fillId="26" borderId="6" xfId="4" applyFont="1" applyFill="1" applyBorder="1" applyAlignment="1">
      <alignment horizontal="center"/>
    </xf>
    <xf numFmtId="0" fontId="44" fillId="0" borderId="21" xfId="4" applyFont="1" applyFill="1" applyBorder="1" applyAlignment="1">
      <alignment horizontal="center"/>
    </xf>
    <xf numFmtId="0" fontId="44" fillId="26" borderId="6" xfId="4" applyFont="1" applyFill="1" applyBorder="1" applyAlignment="1">
      <alignment horizontal="center"/>
    </xf>
    <xf numFmtId="0" fontId="18" fillId="0" borderId="0" xfId="0" applyFont="1"/>
    <xf numFmtId="0" fontId="45" fillId="0" borderId="35" xfId="0" applyFont="1" applyBorder="1" applyAlignment="1">
      <alignment horizontal="center" vertical="top" wrapText="1"/>
    </xf>
    <xf numFmtId="0" fontId="45" fillId="0" borderId="31" xfId="0" applyFont="1" applyBorder="1" applyAlignment="1">
      <alignment horizontal="center" vertical="top" wrapText="1"/>
    </xf>
    <xf numFmtId="0" fontId="45" fillId="0" borderId="36" xfId="0" applyFont="1" applyBorder="1" applyAlignment="1">
      <alignment horizontal="center" vertical="top" wrapText="1"/>
    </xf>
    <xf numFmtId="0" fontId="45" fillId="0" borderId="37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5" fillId="0" borderId="16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21" xfId="0" applyFont="1" applyBorder="1" applyAlignment="1"/>
    <xf numFmtId="0" fontId="0" fillId="0" borderId="21" xfId="0" applyBorder="1" applyAlignment="1"/>
  </cellXfs>
  <cellStyles count="11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153%20Direct%20Mail%20for%20University%20Advancement%20-%20Annual%20Giving/Evaluation%20Matrix%20RFP%20730-16153%20Direct%20Mail%20for%20University%20Advancement-Annual%20Giv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RFP730-16153 Direct Mail - Annual Giving</v>
          </cell>
        </row>
      </sheetData>
      <sheetData sheetId="1">
        <row r="4">
          <cell r="A4" t="str">
            <v>Curtis 1000</v>
          </cell>
        </row>
        <row r="5">
          <cell r="A5" t="str">
            <v>MCR, Inc.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C2" sqref="C2:I2"/>
    </sheetView>
  </sheetViews>
  <sheetFormatPr defaultRowHeight="12.75" x14ac:dyDescent="0.2"/>
  <cols>
    <col min="7" max="9" width="9.140625" style="19"/>
  </cols>
  <sheetData>
    <row r="1" spans="1:13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5.75" x14ac:dyDescent="0.25">
      <c r="A2" s="12"/>
      <c r="B2" s="11"/>
      <c r="C2" s="33" t="s">
        <v>4</v>
      </c>
      <c r="D2" s="33"/>
      <c r="E2" s="33"/>
      <c r="F2" s="33"/>
      <c r="G2" s="33"/>
      <c r="H2" s="33"/>
      <c r="I2" s="33"/>
      <c r="J2" s="11"/>
    </row>
    <row r="3" spans="1:13" x14ac:dyDescent="0.2">
      <c r="A3" s="37" t="s">
        <v>10</v>
      </c>
      <c r="B3" s="37"/>
      <c r="C3" s="37"/>
      <c r="D3" s="3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3" x14ac:dyDescent="0.2">
      <c r="A4" s="34" t="s">
        <v>16</v>
      </c>
      <c r="B4" s="35"/>
      <c r="C4" s="35"/>
      <c r="D4" s="36"/>
      <c r="E4" s="25">
        <v>8</v>
      </c>
      <c r="F4" s="25">
        <v>32</v>
      </c>
      <c r="G4" s="25">
        <v>21</v>
      </c>
      <c r="H4" s="25">
        <v>6</v>
      </c>
      <c r="I4" s="25">
        <v>3</v>
      </c>
      <c r="J4" s="23">
        <f>SUM(E4:I4)</f>
        <v>70</v>
      </c>
    </row>
    <row r="5" spans="1:13" x14ac:dyDescent="0.2">
      <c r="A5" s="34" t="s">
        <v>17</v>
      </c>
      <c r="B5" s="35"/>
      <c r="C5" s="35"/>
      <c r="D5" s="36"/>
      <c r="E5" s="25">
        <v>8</v>
      </c>
      <c r="F5" s="25">
        <v>24</v>
      </c>
      <c r="G5" s="25">
        <v>28</v>
      </c>
      <c r="H5" s="25">
        <v>6</v>
      </c>
      <c r="I5" s="25">
        <v>3</v>
      </c>
      <c r="J5" s="23">
        <f>SUM(E5:I5)</f>
        <v>69</v>
      </c>
      <c r="M5" s="19"/>
    </row>
  </sheetData>
  <mergeCells count="5">
    <mergeCell ref="A1:J1"/>
    <mergeCell ref="C2:I2"/>
    <mergeCell ref="A5:D5"/>
    <mergeCell ref="A4:D4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10" ht="15.75" x14ac:dyDescent="0.25">
      <c r="A2" s="12"/>
      <c r="B2" s="11"/>
      <c r="C2" s="33" t="s">
        <v>5</v>
      </c>
      <c r="D2" s="33"/>
      <c r="E2" s="33"/>
      <c r="F2" s="33"/>
      <c r="G2" s="33"/>
      <c r="H2" s="11"/>
    </row>
    <row r="3" spans="1:10" s="24" customFormat="1" x14ac:dyDescent="0.2">
      <c r="A3" s="37" t="s">
        <v>10</v>
      </c>
      <c r="B3" s="37"/>
      <c r="C3" s="37"/>
      <c r="D3" s="3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38" t="s">
        <v>16</v>
      </c>
      <c r="B4" s="38"/>
      <c r="C4" s="38"/>
      <c r="D4" s="38"/>
      <c r="E4" s="26">
        <v>10</v>
      </c>
      <c r="F4" s="26">
        <v>40</v>
      </c>
      <c r="G4" s="26">
        <v>35</v>
      </c>
      <c r="H4" s="26">
        <v>10</v>
      </c>
      <c r="I4" s="26">
        <v>5</v>
      </c>
      <c r="J4" s="23">
        <f>SUM(E4:I4)</f>
        <v>100</v>
      </c>
    </row>
    <row r="5" spans="1:10" s="24" customFormat="1" x14ac:dyDescent="0.2">
      <c r="A5" s="38" t="s">
        <v>17</v>
      </c>
      <c r="B5" s="38"/>
      <c r="C5" s="38"/>
      <c r="D5" s="38"/>
      <c r="E5" s="26">
        <v>10</v>
      </c>
      <c r="F5" s="26">
        <v>32</v>
      </c>
      <c r="G5" s="26">
        <v>35</v>
      </c>
      <c r="H5" s="26">
        <v>8</v>
      </c>
      <c r="I5" s="26">
        <v>4</v>
      </c>
      <c r="J5" s="23">
        <f>SUM(E5:I5)</f>
        <v>89</v>
      </c>
    </row>
  </sheetData>
  <mergeCells count="5">
    <mergeCell ref="A5:D5"/>
    <mergeCell ref="A4:D4"/>
    <mergeCell ref="A1:H1"/>
    <mergeCell ref="C2:G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10" ht="15.75" x14ac:dyDescent="0.25">
      <c r="A2" s="12"/>
      <c r="B2" s="11"/>
      <c r="C2" s="33" t="s">
        <v>6</v>
      </c>
      <c r="D2" s="33"/>
      <c r="E2" s="33"/>
      <c r="F2" s="33"/>
      <c r="G2" s="33"/>
      <c r="H2" s="11"/>
    </row>
    <row r="3" spans="1:10" s="24" customFormat="1" x14ac:dyDescent="0.2">
      <c r="A3" s="37" t="s">
        <v>10</v>
      </c>
      <c r="B3" s="37"/>
      <c r="C3" s="37"/>
      <c r="D3" s="3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38" t="s">
        <v>16</v>
      </c>
      <c r="B4" s="38"/>
      <c r="C4" s="38"/>
      <c r="D4" s="38"/>
      <c r="E4" s="27">
        <v>6</v>
      </c>
      <c r="F4" s="27">
        <v>28</v>
      </c>
      <c r="G4" s="27">
        <v>24.5</v>
      </c>
      <c r="H4" s="27">
        <v>6</v>
      </c>
      <c r="I4" s="27">
        <v>3</v>
      </c>
      <c r="J4" s="23">
        <f>SUM(E4:I4)</f>
        <v>67.5</v>
      </c>
    </row>
    <row r="5" spans="1:10" s="24" customFormat="1" x14ac:dyDescent="0.2">
      <c r="A5" s="38" t="s">
        <v>17</v>
      </c>
      <c r="B5" s="38"/>
      <c r="C5" s="38"/>
      <c r="D5" s="38"/>
      <c r="E5" s="27">
        <v>6</v>
      </c>
      <c r="F5" s="27">
        <v>24</v>
      </c>
      <c r="G5" s="27">
        <v>24.5</v>
      </c>
      <c r="H5" s="27">
        <v>6</v>
      </c>
      <c r="I5" s="27">
        <v>3</v>
      </c>
      <c r="J5" s="23">
        <f>SUM(E5:I5)</f>
        <v>63.5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10" ht="15.75" x14ac:dyDescent="0.25">
      <c r="A2" s="14"/>
      <c r="B2" s="13"/>
      <c r="C2" s="33" t="s">
        <v>7</v>
      </c>
      <c r="D2" s="33"/>
      <c r="E2" s="33"/>
      <c r="F2" s="33"/>
      <c r="G2" s="33"/>
      <c r="H2" s="13"/>
    </row>
    <row r="3" spans="1:10" s="24" customFormat="1" x14ac:dyDescent="0.2">
      <c r="A3" s="37" t="s">
        <v>10</v>
      </c>
      <c r="B3" s="37"/>
      <c r="C3" s="37"/>
      <c r="D3" s="3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38" t="s">
        <v>16</v>
      </c>
      <c r="B4" s="38"/>
      <c r="C4" s="38"/>
      <c r="D4" s="38"/>
      <c r="E4" s="28">
        <v>10</v>
      </c>
      <c r="F4" s="28">
        <v>32</v>
      </c>
      <c r="G4" s="28">
        <v>24.5</v>
      </c>
      <c r="H4" s="28">
        <v>9</v>
      </c>
      <c r="I4" s="28">
        <v>5</v>
      </c>
      <c r="J4" s="23">
        <f>SUM(E4:I4)</f>
        <v>80.5</v>
      </c>
    </row>
    <row r="5" spans="1:10" s="24" customFormat="1" x14ac:dyDescent="0.2">
      <c r="A5" s="38" t="s">
        <v>17</v>
      </c>
      <c r="B5" s="38"/>
      <c r="C5" s="38"/>
      <c r="D5" s="38"/>
      <c r="E5" s="28">
        <v>10</v>
      </c>
      <c r="F5" s="28">
        <v>24</v>
      </c>
      <c r="G5" s="28">
        <v>31.5</v>
      </c>
      <c r="H5" s="28">
        <v>8</v>
      </c>
      <c r="I5" s="28">
        <v>3</v>
      </c>
      <c r="J5" s="23">
        <f>SUM(E5:I5)</f>
        <v>76.5</v>
      </c>
    </row>
  </sheetData>
  <mergeCells count="5">
    <mergeCell ref="A3:D3"/>
    <mergeCell ref="A4:D4"/>
    <mergeCell ref="A5:D5"/>
    <mergeCell ref="A1:H1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10" ht="15.75" x14ac:dyDescent="0.25">
      <c r="A2" s="16"/>
      <c r="B2" s="15"/>
      <c r="C2" s="33" t="s">
        <v>8</v>
      </c>
      <c r="D2" s="33"/>
      <c r="E2" s="33"/>
      <c r="F2" s="33"/>
      <c r="G2" s="33"/>
      <c r="H2" s="15"/>
    </row>
    <row r="3" spans="1:10" s="24" customFormat="1" x14ac:dyDescent="0.2">
      <c r="A3" s="37" t="s">
        <v>10</v>
      </c>
      <c r="B3" s="37"/>
      <c r="C3" s="37"/>
      <c r="D3" s="3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38" t="s">
        <v>16</v>
      </c>
      <c r="B4" s="38"/>
      <c r="C4" s="38"/>
      <c r="D4" s="38"/>
      <c r="E4" s="29">
        <v>9</v>
      </c>
      <c r="F4" s="29">
        <v>35.200000000000003</v>
      </c>
      <c r="G4" s="29">
        <v>30.099999999999998</v>
      </c>
      <c r="H4" s="29">
        <v>8</v>
      </c>
      <c r="I4" s="29">
        <v>4.2</v>
      </c>
      <c r="J4" s="23">
        <f>SUM(E4:I4)</f>
        <v>86.5</v>
      </c>
    </row>
    <row r="5" spans="1:10" s="24" customFormat="1" x14ac:dyDescent="0.2">
      <c r="A5" s="38" t="s">
        <v>17</v>
      </c>
      <c r="B5" s="38"/>
      <c r="C5" s="38"/>
      <c r="D5" s="38"/>
      <c r="E5" s="29">
        <v>9.4</v>
      </c>
      <c r="F5" s="29">
        <v>36</v>
      </c>
      <c r="G5" s="29">
        <v>28</v>
      </c>
      <c r="H5" s="29">
        <v>8</v>
      </c>
      <c r="I5" s="29">
        <v>4</v>
      </c>
      <c r="J5" s="23">
        <f>SUM(E5:I5)</f>
        <v>85.4</v>
      </c>
    </row>
  </sheetData>
  <mergeCells count="5">
    <mergeCell ref="A3:D3"/>
    <mergeCell ref="A4:D4"/>
    <mergeCell ref="A5:D5"/>
    <mergeCell ref="A1:H1"/>
    <mergeCell ref="C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10" ht="15.75" x14ac:dyDescent="0.25">
      <c r="A2" s="18"/>
      <c r="B2" s="17"/>
      <c r="C2" s="33" t="s">
        <v>9</v>
      </c>
      <c r="D2" s="33"/>
      <c r="E2" s="33"/>
      <c r="F2" s="33"/>
      <c r="G2" s="33"/>
      <c r="H2" s="17"/>
    </row>
    <row r="3" spans="1:10" s="24" customFormat="1" x14ac:dyDescent="0.2">
      <c r="A3" s="37" t="s">
        <v>10</v>
      </c>
      <c r="B3" s="37"/>
      <c r="C3" s="37"/>
      <c r="D3" s="3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38" t="s">
        <v>16</v>
      </c>
      <c r="B4" s="38"/>
      <c r="C4" s="38"/>
      <c r="D4" s="38"/>
      <c r="E4" s="30">
        <v>8</v>
      </c>
      <c r="F4" s="30">
        <v>40</v>
      </c>
      <c r="G4" s="30">
        <v>28</v>
      </c>
      <c r="H4" s="30">
        <v>8</v>
      </c>
      <c r="I4" s="30">
        <v>5</v>
      </c>
      <c r="J4" s="23">
        <f>SUM(E4:I4)</f>
        <v>89</v>
      </c>
    </row>
    <row r="5" spans="1:10" s="24" customFormat="1" x14ac:dyDescent="0.2">
      <c r="A5" s="38" t="s">
        <v>17</v>
      </c>
      <c r="B5" s="38"/>
      <c r="C5" s="38"/>
      <c r="D5" s="38"/>
      <c r="E5" s="30">
        <v>10</v>
      </c>
      <c r="F5" s="30">
        <v>32</v>
      </c>
      <c r="G5" s="30">
        <v>35</v>
      </c>
      <c r="H5" s="30">
        <v>8</v>
      </c>
      <c r="I5" s="30">
        <v>4</v>
      </c>
      <c r="J5" s="23">
        <f>SUM(E5:I5)</f>
        <v>89</v>
      </c>
    </row>
  </sheetData>
  <mergeCells count="5">
    <mergeCell ref="A3:D3"/>
    <mergeCell ref="A4:D4"/>
    <mergeCell ref="A5:D5"/>
    <mergeCell ref="A1:H1"/>
    <mergeCell ref="C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workbookViewId="0">
      <selection activeCell="G18" sqref="G18"/>
    </sheetView>
  </sheetViews>
  <sheetFormatPr defaultRowHeight="12.75" x14ac:dyDescent="0.2"/>
  <cols>
    <col min="9" max="9" width="8.28515625" bestFit="1" customWidth="1"/>
  </cols>
  <sheetData>
    <row r="1" spans="1:10" ht="15.75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10" ht="15.75" x14ac:dyDescent="0.25">
      <c r="A2" s="12"/>
      <c r="B2" s="11"/>
      <c r="C2" s="33" t="s">
        <v>19</v>
      </c>
      <c r="D2" s="33"/>
      <c r="E2" s="33"/>
      <c r="F2" s="33"/>
      <c r="G2" s="33"/>
      <c r="H2" s="11"/>
    </row>
    <row r="3" spans="1:10" s="24" customFormat="1" x14ac:dyDescent="0.2">
      <c r="A3" s="37" t="s">
        <v>10</v>
      </c>
      <c r="B3" s="37"/>
      <c r="C3" s="37"/>
      <c r="D3" s="37"/>
      <c r="E3" s="20" t="s">
        <v>11</v>
      </c>
      <c r="F3" s="21" t="s">
        <v>12</v>
      </c>
      <c r="G3" s="21" t="s">
        <v>13</v>
      </c>
      <c r="H3" s="21" t="s">
        <v>15</v>
      </c>
      <c r="I3" s="21" t="s">
        <v>18</v>
      </c>
      <c r="J3" s="22" t="s">
        <v>14</v>
      </c>
    </row>
    <row r="4" spans="1:10" s="24" customFormat="1" x14ac:dyDescent="0.2">
      <c r="A4" s="38" t="s">
        <v>16</v>
      </c>
      <c r="B4" s="38"/>
      <c r="C4" s="38"/>
      <c r="D4" s="38"/>
      <c r="E4" s="31">
        <v>9</v>
      </c>
      <c r="F4" s="31">
        <v>40</v>
      </c>
      <c r="G4" s="31">
        <v>29.400000000000002</v>
      </c>
      <c r="H4" s="31">
        <v>9</v>
      </c>
      <c r="I4" s="31">
        <v>5</v>
      </c>
      <c r="J4" s="23">
        <f>SUM(E4:I4)</f>
        <v>92.4</v>
      </c>
    </row>
    <row r="5" spans="1:10" s="24" customFormat="1" x14ac:dyDescent="0.2">
      <c r="A5" s="38" t="s">
        <v>17</v>
      </c>
      <c r="B5" s="38"/>
      <c r="C5" s="38"/>
      <c r="D5" s="38"/>
      <c r="E5" s="31">
        <v>9</v>
      </c>
      <c r="F5" s="31">
        <v>36</v>
      </c>
      <c r="G5" s="31">
        <v>35</v>
      </c>
      <c r="H5" s="31">
        <v>9</v>
      </c>
      <c r="I5" s="31">
        <v>5</v>
      </c>
      <c r="J5" s="23">
        <f>SUM(E5:I5)</f>
        <v>94</v>
      </c>
    </row>
  </sheetData>
  <mergeCells count="5">
    <mergeCell ref="A3:D3"/>
    <mergeCell ref="A4:D4"/>
    <mergeCell ref="A5:D5"/>
    <mergeCell ref="A1:H1"/>
    <mergeCell ref="C2:G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J22" sqref="J22"/>
    </sheetView>
  </sheetViews>
  <sheetFormatPr defaultRowHeight="15" x14ac:dyDescent="0.2"/>
  <cols>
    <col min="1" max="1" width="42.5703125" style="1" customWidth="1"/>
    <col min="2" max="2" width="7.5703125" style="1" customWidth="1"/>
    <col min="3" max="3" width="8.28515625" style="1" bestFit="1" customWidth="1"/>
    <col min="4" max="9" width="7.5703125" style="1" customWidth="1"/>
    <col min="10" max="10" width="10.42578125" style="1" customWidth="1"/>
    <col min="11" max="11" width="12.140625" style="1" customWidth="1"/>
    <col min="12" max="12" width="11.7109375" style="1" customWidth="1"/>
    <col min="13" max="16384" width="9.140625" style="1"/>
  </cols>
  <sheetData>
    <row r="1" spans="1:10" ht="15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6.25" customHeight="1" x14ac:dyDescent="0.2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5.75" thickBot="1" x14ac:dyDescent="0.25">
      <c r="I3" s="2"/>
      <c r="J3" s="2"/>
    </row>
    <row r="4" spans="1:10" s="7" customFormat="1" ht="124.5" customHeight="1" thickBot="1" x14ac:dyDescent="0.25">
      <c r="A4" s="3" t="s">
        <v>1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19</v>
      </c>
      <c r="I4" s="5" t="s">
        <v>2</v>
      </c>
      <c r="J4" s="6" t="s">
        <v>3</v>
      </c>
    </row>
    <row r="5" spans="1:10" ht="16.5" customHeight="1" x14ac:dyDescent="0.2">
      <c r="A5" s="8" t="str">
        <f>'1'!A4:D4</f>
        <v>Curtis 1000</v>
      </c>
      <c r="B5" s="9">
        <f>'1'!J4</f>
        <v>70</v>
      </c>
      <c r="C5" s="9">
        <f>'2'!J4</f>
        <v>100</v>
      </c>
      <c r="D5" s="9">
        <f>'3'!J4</f>
        <v>67.5</v>
      </c>
      <c r="E5" s="9">
        <f>'4'!J4</f>
        <v>80.5</v>
      </c>
      <c r="F5" s="9">
        <f>'5'!J4</f>
        <v>86.5</v>
      </c>
      <c r="G5" s="9">
        <f>'6'!J4</f>
        <v>89</v>
      </c>
      <c r="H5" s="9">
        <f>'7'!J4</f>
        <v>92.4</v>
      </c>
      <c r="I5" s="9">
        <f>AVERAGE(B5:H5)</f>
        <v>83.7</v>
      </c>
      <c r="J5" s="10">
        <f>RANK(I5,$I$5:$I$6,0)</f>
        <v>1</v>
      </c>
    </row>
    <row r="6" spans="1:10" ht="16.5" customHeight="1" x14ac:dyDescent="0.2">
      <c r="A6" s="8" t="str">
        <f>'1'!A5:D5</f>
        <v>MCR, Inc.</v>
      </c>
      <c r="B6" s="9">
        <f>'1'!J5</f>
        <v>69</v>
      </c>
      <c r="C6" s="9">
        <f>'2'!J5</f>
        <v>89</v>
      </c>
      <c r="D6" s="9">
        <f>'3'!J5</f>
        <v>63.5</v>
      </c>
      <c r="E6" s="9">
        <f>'4'!J5</f>
        <v>76.5</v>
      </c>
      <c r="F6" s="9">
        <f>'5'!J5</f>
        <v>85.4</v>
      </c>
      <c r="G6" s="9">
        <f>'6'!J5</f>
        <v>89</v>
      </c>
      <c r="H6" s="9">
        <f>'7'!J5</f>
        <v>94</v>
      </c>
      <c r="I6" s="9">
        <f>AVERAGE(B6:H6)</f>
        <v>80.914285714285711</v>
      </c>
      <c r="J6" s="10">
        <f>RANK(I6,$I$5:$I$6,0)</f>
        <v>2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tabSelected="1" workbookViewId="0">
      <selection activeCell="O14" sqref="O14"/>
    </sheetView>
  </sheetViews>
  <sheetFormatPr defaultRowHeight="12.75" x14ac:dyDescent="0.2"/>
  <cols>
    <col min="1" max="1" width="2" style="24" customWidth="1"/>
    <col min="2" max="2" width="27.5703125" style="24" bestFit="1" customWidth="1"/>
    <col min="3" max="3" width="12" style="24" customWidth="1"/>
    <col min="4" max="5" width="10.7109375" style="24" customWidth="1"/>
    <col min="6" max="6" width="12.140625" style="24" customWidth="1"/>
    <col min="7" max="8" width="10.42578125" style="24" customWidth="1"/>
    <col min="9" max="9" width="11.42578125" style="24" customWidth="1"/>
    <col min="10" max="11" width="9" style="24" customWidth="1"/>
    <col min="12" max="12" width="11.42578125" style="24" customWidth="1"/>
    <col min="13" max="14" width="10" style="24" customWidth="1"/>
    <col min="15" max="15" width="11.42578125" style="24" customWidth="1"/>
    <col min="16" max="17" width="10" style="24" customWidth="1"/>
    <col min="18" max="16384" width="9.140625" style="24"/>
  </cols>
  <sheetData>
    <row r="1" spans="2:19" ht="15.75" x14ac:dyDescent="0.25">
      <c r="B1" s="41" t="s">
        <v>21</v>
      </c>
      <c r="C1" s="41"/>
      <c r="D1" s="41"/>
      <c r="E1" s="42" t="str">
        <f>[1]Cover!A6</f>
        <v>RFP730-16153 Direct Mail - Annual Giving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2:19" ht="15.75" customHeight="1" x14ac:dyDescent="0.25">
      <c r="C2" s="42"/>
      <c r="D2" s="42"/>
      <c r="E2" s="42"/>
      <c r="F2" s="42"/>
      <c r="G2" s="42"/>
    </row>
    <row r="3" spans="2:19" ht="14.25" x14ac:dyDescent="0.2">
      <c r="B3" s="43" t="s">
        <v>22</v>
      </c>
      <c r="C3" s="44">
        <f>[1]Cover!E13</f>
        <v>0</v>
      </c>
      <c r="D3" s="44"/>
      <c r="E3" s="44"/>
      <c r="F3" s="44"/>
    </row>
    <row r="4" spans="2:19" ht="15" customHeight="1" x14ac:dyDescent="0.2">
      <c r="F4" s="1"/>
    </row>
    <row r="5" spans="2:19" ht="16.5" thickBot="1" x14ac:dyDescent="0.3">
      <c r="B5" s="1"/>
      <c r="C5" s="45" t="s">
        <v>23</v>
      </c>
      <c r="D5" s="45"/>
      <c r="E5" s="45"/>
      <c r="F5" s="45" t="s">
        <v>12</v>
      </c>
      <c r="G5" s="45"/>
      <c r="H5" s="45"/>
      <c r="I5" s="45" t="s">
        <v>13</v>
      </c>
      <c r="J5" s="45"/>
      <c r="K5" s="45"/>
      <c r="L5" s="45" t="s">
        <v>15</v>
      </c>
      <c r="M5" s="45"/>
      <c r="N5" s="45"/>
      <c r="O5" s="45" t="s">
        <v>18</v>
      </c>
      <c r="P5" s="45"/>
      <c r="Q5" s="45"/>
    </row>
    <row r="6" spans="2:19" s="51" customFormat="1" ht="144" customHeight="1" x14ac:dyDescent="0.2">
      <c r="B6" s="46"/>
      <c r="C6" s="47" t="s">
        <v>24</v>
      </c>
      <c r="D6" s="48"/>
      <c r="E6" s="49"/>
      <c r="F6" s="47" t="s">
        <v>25</v>
      </c>
      <c r="G6" s="48"/>
      <c r="H6" s="49"/>
      <c r="I6" s="47" t="s">
        <v>26</v>
      </c>
      <c r="J6" s="48"/>
      <c r="K6" s="49"/>
      <c r="L6" s="47" t="s">
        <v>27</v>
      </c>
      <c r="M6" s="48"/>
      <c r="N6" s="49"/>
      <c r="O6" s="47" t="s">
        <v>28</v>
      </c>
      <c r="P6" s="48"/>
      <c r="Q6" s="49"/>
      <c r="R6" s="50" t="s">
        <v>29</v>
      </c>
    </row>
    <row r="7" spans="2:19" x14ac:dyDescent="0.2">
      <c r="B7" s="52" t="s">
        <v>10</v>
      </c>
      <c r="C7" s="53" t="s">
        <v>30</v>
      </c>
      <c r="D7" s="54" t="s">
        <v>31</v>
      </c>
      <c r="E7" s="55" t="s">
        <v>32</v>
      </c>
      <c r="F7" s="56" t="s">
        <v>30</v>
      </c>
      <c r="G7" s="57" t="s">
        <v>31</v>
      </c>
      <c r="H7" s="58" t="s">
        <v>32</v>
      </c>
      <c r="I7" s="56" t="s">
        <v>30</v>
      </c>
      <c r="J7" s="57" t="s">
        <v>31</v>
      </c>
      <c r="K7" s="58" t="s">
        <v>32</v>
      </c>
      <c r="L7" s="53" t="s">
        <v>30</v>
      </c>
      <c r="M7" s="54" t="s">
        <v>31</v>
      </c>
      <c r="N7" s="55" t="s">
        <v>32</v>
      </c>
      <c r="O7" s="53" t="s">
        <v>30</v>
      </c>
      <c r="P7" s="54" t="s">
        <v>31</v>
      </c>
      <c r="Q7" s="55" t="s">
        <v>32</v>
      </c>
      <c r="R7" s="59"/>
    </row>
    <row r="8" spans="2:19" x14ac:dyDescent="0.2">
      <c r="B8" s="60" t="str">
        <f>'[1]RFP Submittal'!A4</f>
        <v>Curtis 1000</v>
      </c>
      <c r="C8" s="61"/>
      <c r="D8" s="62">
        <v>2</v>
      </c>
      <c r="E8" s="63">
        <f>C8*D8</f>
        <v>0</v>
      </c>
      <c r="F8" s="61"/>
      <c r="G8" s="64">
        <v>8</v>
      </c>
      <c r="H8" s="65">
        <f>F8*G8</f>
        <v>0</v>
      </c>
      <c r="I8" s="61"/>
      <c r="J8" s="64">
        <v>7</v>
      </c>
      <c r="K8" s="65">
        <f>I8*J8</f>
        <v>0</v>
      </c>
      <c r="L8" s="61"/>
      <c r="M8" s="62">
        <v>2</v>
      </c>
      <c r="N8" s="63">
        <f>L8*M8</f>
        <v>0</v>
      </c>
      <c r="O8" s="61"/>
      <c r="P8" s="62">
        <v>1</v>
      </c>
      <c r="Q8" s="63">
        <f>O8*P8</f>
        <v>0</v>
      </c>
      <c r="R8" s="59">
        <f>N8+K8+H8+E8+Q8</f>
        <v>0</v>
      </c>
    </row>
    <row r="9" spans="2:19" x14ac:dyDescent="0.2">
      <c r="B9" s="60" t="str">
        <f>'[1]RFP Submittal'!A5</f>
        <v>MCR, Inc.</v>
      </c>
      <c r="C9" s="61"/>
      <c r="D9" s="62">
        <v>2</v>
      </c>
      <c r="E9" s="63">
        <f t="shared" ref="E9" si="0">C9*D9</f>
        <v>0</v>
      </c>
      <c r="F9" s="61"/>
      <c r="G9" s="64">
        <v>8</v>
      </c>
      <c r="H9" s="65">
        <f t="shared" ref="H9" si="1">F9*G9</f>
        <v>0</v>
      </c>
      <c r="I9" s="61"/>
      <c r="J9" s="64">
        <v>7</v>
      </c>
      <c r="K9" s="65">
        <f t="shared" ref="K9" si="2">I9*J9</f>
        <v>0</v>
      </c>
      <c r="L9" s="61"/>
      <c r="M9" s="62">
        <v>2</v>
      </c>
      <c r="N9" s="63">
        <f t="shared" ref="N9" si="3">L9*M9</f>
        <v>0</v>
      </c>
      <c r="O9" s="61"/>
      <c r="P9" s="62">
        <v>1</v>
      </c>
      <c r="Q9" s="63">
        <f t="shared" ref="Q9" si="4">O9*P9</f>
        <v>0</v>
      </c>
      <c r="R9" s="59">
        <f>N9+K9+H9+E9+Q9</f>
        <v>0</v>
      </c>
    </row>
    <row r="10" spans="2:19" x14ac:dyDescent="0.2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2:19" x14ac:dyDescent="0.2">
      <c r="B11" s="67" t="s">
        <v>33</v>
      </c>
      <c r="C11" s="68"/>
      <c r="D11" s="68"/>
      <c r="E11" s="69"/>
      <c r="F11" s="66"/>
      <c r="G11" s="66" t="s">
        <v>34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2:19" x14ac:dyDescent="0.2">
      <c r="B12" s="70"/>
      <c r="C12" s="71"/>
      <c r="D12" s="71"/>
      <c r="E12" s="72"/>
      <c r="F12" s="66"/>
      <c r="G12" s="66" t="s">
        <v>35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2:19" x14ac:dyDescent="0.2">
      <c r="B13" s="70"/>
      <c r="C13" s="71"/>
      <c r="D13" s="71"/>
      <c r="E13" s="72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spans="2:19" x14ac:dyDescent="0.2">
      <c r="B14" s="73"/>
      <c r="C14" s="74"/>
      <c r="D14" s="74"/>
      <c r="E14" s="75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6" spans="2:19" x14ac:dyDescent="0.2">
      <c r="B16" s="76" t="s">
        <v>36</v>
      </c>
      <c r="C16" s="77"/>
      <c r="D16" s="77"/>
      <c r="E16" s="77"/>
    </row>
    <row r="17" spans="2:5" x14ac:dyDescent="0.2">
      <c r="B17" s="76" t="s">
        <v>37</v>
      </c>
      <c r="C17" s="77"/>
      <c r="D17" s="77"/>
      <c r="E17" s="77"/>
    </row>
    <row r="18" spans="2:5" x14ac:dyDescent="0.2">
      <c r="B18" s="76" t="s">
        <v>38</v>
      </c>
      <c r="C18" s="77"/>
      <c r="D18" s="77"/>
      <c r="E18" s="77"/>
    </row>
    <row r="19" spans="2:5" x14ac:dyDescent="0.2">
      <c r="B19" s="76" t="s">
        <v>39</v>
      </c>
      <c r="C19" s="77"/>
      <c r="D19" s="77"/>
      <c r="E19" s="77"/>
    </row>
    <row r="20" spans="2:5" x14ac:dyDescent="0.2">
      <c r="B20" s="76" t="s">
        <v>40</v>
      </c>
      <c r="C20" s="77"/>
      <c r="D20" s="77"/>
      <c r="E20" s="77"/>
    </row>
    <row r="21" spans="2:5" x14ac:dyDescent="0.2">
      <c r="B21" s="76" t="s">
        <v>41</v>
      </c>
      <c r="C21" s="77"/>
      <c r="D21" s="77"/>
      <c r="E21" s="77"/>
    </row>
  </sheetData>
  <mergeCells count="19">
    <mergeCell ref="B21:E21"/>
    <mergeCell ref="B11:E14"/>
    <mergeCell ref="B16:E16"/>
    <mergeCell ref="B17:E17"/>
    <mergeCell ref="B18:E18"/>
    <mergeCell ref="B19:E19"/>
    <mergeCell ref="B20:E20"/>
    <mergeCell ref="O5:Q5"/>
    <mergeCell ref="C6:E6"/>
    <mergeCell ref="F6:H6"/>
    <mergeCell ref="I6:K6"/>
    <mergeCell ref="L6:N6"/>
    <mergeCell ref="O6:Q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2017-07-18T16:20:44Z</dcterms:modified>
</cp:coreProperties>
</file>