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4625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3" r:id="rId7"/>
    <sheet name="8" sheetId="12" r:id="rId8"/>
    <sheet name="Summary" sheetId="7" r:id="rId9"/>
    <sheet name="Evaluation Matrix" sheetId="14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T16" i="14" l="1"/>
  <c r="Q16" i="14"/>
  <c r="N16" i="14"/>
  <c r="U16" i="14" s="1"/>
  <c r="K16" i="14"/>
  <c r="H16" i="14"/>
  <c r="E16" i="14"/>
  <c r="B16" i="14"/>
  <c r="T15" i="14"/>
  <c r="Q15" i="14"/>
  <c r="N15" i="14"/>
  <c r="U15" i="14" s="1"/>
  <c r="K15" i="14"/>
  <c r="H15" i="14"/>
  <c r="E15" i="14"/>
  <c r="B15" i="14"/>
  <c r="T14" i="14"/>
  <c r="Q14" i="14"/>
  <c r="N14" i="14"/>
  <c r="U14" i="14" s="1"/>
  <c r="K14" i="14"/>
  <c r="H14" i="14"/>
  <c r="E14" i="14"/>
  <c r="B14" i="14"/>
  <c r="T13" i="14"/>
  <c r="Q13" i="14"/>
  <c r="N13" i="14"/>
  <c r="U13" i="14" s="1"/>
  <c r="K13" i="14"/>
  <c r="H13" i="14"/>
  <c r="E13" i="14"/>
  <c r="B13" i="14"/>
  <c r="T12" i="14"/>
  <c r="Q12" i="14"/>
  <c r="N12" i="14"/>
  <c r="U12" i="14" s="1"/>
  <c r="K12" i="14"/>
  <c r="H12" i="14"/>
  <c r="E12" i="14"/>
  <c r="B12" i="14"/>
  <c r="T11" i="14"/>
  <c r="Q11" i="14"/>
  <c r="N11" i="14"/>
  <c r="U11" i="14" s="1"/>
  <c r="K11" i="14"/>
  <c r="H11" i="14"/>
  <c r="E11" i="14"/>
  <c r="B11" i="14"/>
  <c r="T10" i="14"/>
  <c r="Q10" i="14"/>
  <c r="N10" i="14"/>
  <c r="U10" i="14" s="1"/>
  <c r="K10" i="14"/>
  <c r="H10" i="14"/>
  <c r="E10" i="14"/>
  <c r="B10" i="14"/>
  <c r="T9" i="14"/>
  <c r="Q9" i="14"/>
  <c r="N9" i="14"/>
  <c r="U9" i="14" s="1"/>
  <c r="K9" i="14"/>
  <c r="H9" i="14"/>
  <c r="E9" i="14"/>
  <c r="B9" i="14"/>
  <c r="T8" i="14"/>
  <c r="Q8" i="14"/>
  <c r="N8" i="14"/>
  <c r="U8" i="14" s="1"/>
  <c r="K8" i="14"/>
  <c r="H8" i="14"/>
  <c r="E8" i="14"/>
  <c r="B8" i="14"/>
  <c r="E1" i="14"/>
  <c r="K6" i="7" l="1"/>
  <c r="K7" i="7"/>
  <c r="K8" i="7"/>
  <c r="K9" i="7"/>
  <c r="K10" i="7"/>
  <c r="K11" i="7"/>
  <c r="K12" i="7"/>
  <c r="K13" i="7"/>
  <c r="K5" i="7"/>
  <c r="J6" i="7"/>
  <c r="J7" i="7"/>
  <c r="J8" i="7"/>
  <c r="J9" i="7"/>
  <c r="J10" i="7"/>
  <c r="J11" i="7"/>
  <c r="J12" i="7"/>
  <c r="J13" i="7"/>
  <c r="J5" i="7"/>
  <c r="I6" i="7"/>
  <c r="I7" i="7"/>
  <c r="I8" i="7"/>
  <c r="I9" i="7"/>
  <c r="I10" i="7"/>
  <c r="I11" i="7"/>
  <c r="I12" i="7"/>
  <c r="I13" i="7"/>
  <c r="I5" i="7"/>
  <c r="I4" i="7"/>
  <c r="H6" i="7"/>
  <c r="H7" i="7"/>
  <c r="H8" i="7"/>
  <c r="H9" i="7"/>
  <c r="H10" i="7"/>
  <c r="H11" i="7"/>
  <c r="H12" i="7"/>
  <c r="H13" i="7"/>
  <c r="H5" i="7"/>
  <c r="H4" i="7"/>
  <c r="G6" i="7"/>
  <c r="G7" i="7"/>
  <c r="G8" i="7"/>
  <c r="G9" i="7"/>
  <c r="G10" i="7"/>
  <c r="G11" i="7"/>
  <c r="G12" i="7"/>
  <c r="G13" i="7"/>
  <c r="G5" i="7"/>
  <c r="G4" i="7"/>
  <c r="F6" i="7"/>
  <c r="F7" i="7"/>
  <c r="F8" i="7"/>
  <c r="F9" i="7"/>
  <c r="F10" i="7"/>
  <c r="F11" i="7"/>
  <c r="F12" i="7"/>
  <c r="F13" i="7"/>
  <c r="F5" i="7"/>
  <c r="F4" i="7"/>
  <c r="E6" i="7"/>
  <c r="E7" i="7"/>
  <c r="E8" i="7"/>
  <c r="E9" i="7"/>
  <c r="E10" i="7"/>
  <c r="E11" i="7"/>
  <c r="E12" i="7"/>
  <c r="E13" i="7"/>
  <c r="E5" i="7"/>
  <c r="D6" i="7"/>
  <c r="D7" i="7"/>
  <c r="D8" i="7"/>
  <c r="D9" i="7"/>
  <c r="D10" i="7"/>
  <c r="D11" i="7"/>
  <c r="D12" i="7"/>
  <c r="D13" i="7"/>
  <c r="D5" i="7"/>
  <c r="C6" i="7"/>
  <c r="C7" i="7"/>
  <c r="C8" i="7"/>
  <c r="C9" i="7"/>
  <c r="C10" i="7"/>
  <c r="C11" i="7"/>
  <c r="C12" i="7"/>
  <c r="C13" i="7"/>
  <c r="C5" i="7"/>
  <c r="B6" i="7"/>
  <c r="B7" i="7"/>
  <c r="B8" i="7"/>
  <c r="B9" i="7"/>
  <c r="B10" i="7"/>
  <c r="B11" i="7"/>
  <c r="B12" i="7"/>
  <c r="B13" i="7"/>
  <c r="B5" i="7"/>
  <c r="A6" i="7"/>
  <c r="A7" i="7"/>
  <c r="A8" i="7"/>
  <c r="A9" i="7"/>
  <c r="A10" i="7"/>
  <c r="A11" i="7"/>
  <c r="A12" i="7"/>
  <c r="A13" i="7"/>
  <c r="A5" i="7"/>
  <c r="E4" i="7"/>
  <c r="D4" i="7"/>
  <c r="C4" i="7"/>
  <c r="B4" i="7"/>
</calcChain>
</file>

<file path=xl/sharedStrings.xml><?xml version="1.0" encoding="utf-8"?>
<sst xmlns="http://schemas.openxmlformats.org/spreadsheetml/2006/main" count="202" uniqueCount="54">
  <si>
    <t xml:space="preserve">RESPONDENT SUMMARY </t>
  </si>
  <si>
    <t>Company/Vendor Name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</si>
  <si>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</si>
  <si>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</si>
  <si>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</si>
  <si>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</si>
  <si>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</si>
  <si>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</si>
  <si>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</si>
  <si>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t>Criteria 5</t>
  </si>
  <si>
    <t>Criteria 6</t>
  </si>
  <si>
    <t>Brave Architecture</t>
  </si>
  <si>
    <t>DLR Group</t>
  </si>
  <si>
    <t>Gensler</t>
  </si>
  <si>
    <t>HKS Sports</t>
  </si>
  <si>
    <t>HOK</t>
  </si>
  <si>
    <t>Huckabee</t>
  </si>
  <si>
    <t>Morris</t>
  </si>
  <si>
    <t>PBK Sports</t>
  </si>
  <si>
    <t>Populous</t>
  </si>
  <si>
    <t>RFQ730-16073 A&amp;E Indoor Football Practice Facility</t>
  </si>
  <si>
    <t>Average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</si>
  <si>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</si>
  <si>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</si>
  <si>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</si>
  <si>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</si>
  <si>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</si>
  <si>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</si>
  <si>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</si>
  <si>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</si>
  <si>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RESPONDENT EVALUATION MATRIX</t>
  </si>
  <si>
    <t>Evaluator Name:</t>
  </si>
  <si>
    <t>Name</t>
  </si>
  <si>
    <t xml:space="preserve">Criteria 1 </t>
  </si>
  <si>
    <t>CRITERION 1:  Relevant Project Team and Individual Team Member Experience and Capabilities</t>
  </si>
  <si>
    <t>CRITERION 2: Quality of Design</t>
  </si>
  <si>
    <t>CRITERION 3: Methodology and Best Practices</t>
  </si>
  <si>
    <t>CRITERION 4: Financial Stability</t>
  </si>
  <si>
    <t>CRITERION 5: Quality and Responsiveness of Qualifications</t>
  </si>
  <si>
    <t>CRITERION 6:  Respondent’s Past UHS Project Experience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</si>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</sst>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0" fillId="0" borderId="0" xfId="0"/>
    <xf numFmtId="0" fontId="12" fillId="2" borderId="0" xfId="0" applyFont="1" applyFill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/>
    </xf>
    <xf numFmtId="0" fontId="0" fillId="0" borderId="0" xfId="0"/>
    <xf numFmtId="0" fontId="13" fillId="0" borderId="0" xfId="0" applyFont="1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4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36" fillId="0" borderId="0" xfId="0" applyFont="1"/>
    <xf numFmtId="0" fontId="36" fillId="26" borderId="0" xfId="0" applyFont="1" applyFill="1" applyBorder="1" applyAlignment="1">
      <alignment horizontal="center"/>
    </xf>
    <xf numFmtId="0" fontId="37" fillId="0" borderId="0" xfId="0" applyFont="1"/>
    <xf numFmtId="0" fontId="38" fillId="0" borderId="17" xfId="0" applyFont="1" applyBorder="1" applyAlignment="1">
      <alignment horizontal="center"/>
    </xf>
    <xf numFmtId="0" fontId="39" fillId="0" borderId="0" xfId="99" applyFont="1"/>
    <xf numFmtId="0" fontId="33" fillId="0" borderId="18" xfId="99" applyFont="1" applyFill="1" applyBorder="1" applyAlignment="1">
      <alignment horizontal="left" vertical="center" wrapText="1"/>
    </xf>
    <xf numFmtId="0" fontId="33" fillId="0" borderId="19" xfId="99" applyFont="1" applyFill="1" applyBorder="1" applyAlignment="1">
      <alignment horizontal="left" vertical="center" wrapText="1"/>
    </xf>
    <xf numFmtId="0" fontId="33" fillId="0" borderId="20" xfId="99" applyFont="1" applyFill="1" applyBorder="1" applyAlignment="1">
      <alignment horizontal="left" vertical="center" wrapText="1"/>
    </xf>
    <xf numFmtId="0" fontId="34" fillId="3" borderId="21" xfId="99" applyFont="1" applyFill="1" applyBorder="1" applyAlignment="1">
      <alignment horizontal="center" vertical="center"/>
    </xf>
    <xf numFmtId="0" fontId="34" fillId="0" borderId="0" xfId="99" applyFont="1" applyAlignment="1">
      <alignment horizontal="center"/>
    </xf>
    <xf numFmtId="0" fontId="33" fillId="27" borderId="22" xfId="99" applyFont="1" applyFill="1" applyBorder="1" applyAlignment="1">
      <alignment horizontal="center"/>
    </xf>
    <xf numFmtId="0" fontId="33" fillId="0" borderId="23" xfId="99" applyFont="1" applyFill="1" applyBorder="1" applyAlignment="1">
      <alignment horizontal="center"/>
    </xf>
    <xf numFmtId="0" fontId="33" fillId="28" borderId="24" xfId="99" applyFont="1" applyFill="1" applyBorder="1" applyAlignment="1">
      <alignment horizontal="center"/>
    </xf>
    <xf numFmtId="0" fontId="34" fillId="27" borderId="22" xfId="99" applyFont="1" applyFill="1" applyBorder="1" applyAlignment="1">
      <alignment horizontal="center"/>
    </xf>
    <xf numFmtId="0" fontId="34" fillId="0" borderId="23" xfId="99" applyFont="1" applyFill="1" applyBorder="1" applyAlignment="1">
      <alignment horizontal="center"/>
    </xf>
    <xf numFmtId="0" fontId="34" fillId="28" borderId="24" xfId="99" applyFont="1" applyFill="1" applyBorder="1" applyAlignment="1">
      <alignment horizontal="center"/>
    </xf>
    <xf numFmtId="0" fontId="39" fillId="0" borderId="25" xfId="99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5" fillId="27" borderId="27" xfId="99" applyFont="1" applyFill="1" applyBorder="1" applyAlignment="1">
      <alignment horizontal="center"/>
    </xf>
    <xf numFmtId="0" fontId="35" fillId="0" borderId="28" xfId="99" applyFont="1" applyFill="1" applyBorder="1" applyAlignment="1">
      <alignment horizontal="center"/>
    </xf>
    <xf numFmtId="0" fontId="35" fillId="28" borderId="6" xfId="99" applyFont="1" applyFill="1" applyBorder="1" applyAlignment="1">
      <alignment horizontal="center"/>
    </xf>
    <xf numFmtId="0" fontId="39" fillId="27" borderId="27" xfId="99" applyFont="1" applyFill="1" applyBorder="1" applyAlignment="1">
      <alignment horizontal="center"/>
    </xf>
    <xf numFmtId="0" fontId="39" fillId="0" borderId="28" xfId="99" applyFont="1" applyFill="1" applyBorder="1" applyAlignment="1">
      <alignment horizontal="center"/>
    </xf>
    <xf numFmtId="0" fontId="39" fillId="28" borderId="6" xfId="99" applyFont="1" applyFill="1" applyBorder="1" applyAlignment="1">
      <alignment horizontal="center"/>
    </xf>
    <xf numFmtId="0" fontId="39" fillId="3" borderId="25" xfId="99" applyFont="1" applyFill="1" applyBorder="1" applyAlignment="1">
      <alignment horizontal="center"/>
    </xf>
    <xf numFmtId="0" fontId="14" fillId="0" borderId="0" xfId="0" applyFont="1"/>
    <xf numFmtId="0" fontId="40" fillId="0" borderId="0" xfId="0" applyFont="1" applyAlignment="1">
      <alignment horizontal="center" vertical="top" wrapText="1"/>
    </xf>
    <xf numFmtId="0" fontId="40" fillId="0" borderId="29" xfId="0" applyFont="1" applyBorder="1" applyAlignment="1">
      <alignment horizontal="center" vertical="top" wrapText="1"/>
    </xf>
    <xf numFmtId="0" fontId="40" fillId="2" borderId="30" xfId="0" applyFont="1" applyFill="1" applyBorder="1" applyAlignment="1">
      <alignment horizontal="center"/>
    </xf>
    <xf numFmtId="0" fontId="40" fillId="2" borderId="31" xfId="0" applyFont="1" applyFill="1" applyBorder="1" applyAlignment="1">
      <alignment horizontal="center"/>
    </xf>
    <xf numFmtId="0" fontId="40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Q730-16073%20AE%20Indoor%20Football%20Practice%20Fac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RFQ730-16073 A&amp;E Indoor Football Practice Facility</v>
          </cell>
        </row>
      </sheetData>
      <sheetData sheetId="1">
        <row r="4">
          <cell r="A4" t="str">
            <v>Brave Architecture</v>
          </cell>
        </row>
        <row r="5">
          <cell r="A5" t="str">
            <v>DLR Group</v>
          </cell>
        </row>
        <row r="6">
          <cell r="A6" t="str">
            <v>Gensler</v>
          </cell>
        </row>
        <row r="7">
          <cell r="A7" t="str">
            <v>HKS Sports</v>
          </cell>
        </row>
        <row r="8">
          <cell r="A8" t="str">
            <v>HOK</v>
          </cell>
        </row>
        <row r="9">
          <cell r="A9" t="str">
            <v>Huckabee</v>
          </cell>
        </row>
        <row r="10">
          <cell r="A10" t="str">
            <v>Morris</v>
          </cell>
        </row>
        <row r="11">
          <cell r="A11" t="str">
            <v>PBK Sports</v>
          </cell>
        </row>
        <row r="12">
          <cell r="A12" t="str">
            <v>Populous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" sqref="H1"/>
    </sheetView>
  </sheetViews>
  <sheetFormatPr defaultRowHeight="12.75" x14ac:dyDescent="0.2"/>
  <sheetData>
    <row r="1" spans="1:12" ht="15.75" customHeight="1" x14ac:dyDescent="0.25">
      <c r="A1" s="17" t="s">
        <v>0</v>
      </c>
      <c r="B1" s="17"/>
      <c r="C1" s="17"/>
      <c r="D1" s="17"/>
      <c r="E1" s="72"/>
      <c r="F1" s="72"/>
      <c r="G1" s="12"/>
      <c r="H1" s="12" t="s">
        <v>22</v>
      </c>
      <c r="I1" s="72"/>
      <c r="J1" s="72"/>
      <c r="K1" s="72"/>
    </row>
    <row r="2" spans="1:12" ht="15.75" x14ac:dyDescent="0.25">
      <c r="A2" s="17"/>
      <c r="B2" s="16"/>
      <c r="C2" s="14"/>
      <c r="D2" s="14"/>
      <c r="E2" s="14"/>
      <c r="F2" s="14"/>
      <c r="G2" s="14"/>
      <c r="H2" s="16"/>
      <c r="I2" s="16"/>
      <c r="J2" s="16"/>
      <c r="K2" s="14"/>
    </row>
    <row r="3" spans="1:12" x14ac:dyDescent="0.2">
      <c r="A3" s="74" t="s">
        <v>3</v>
      </c>
      <c r="B3" s="74"/>
      <c r="C3" s="74"/>
      <c r="D3" s="74"/>
      <c r="E3" s="21" t="s">
        <v>4</v>
      </c>
      <c r="F3" s="21" t="s">
        <v>5</v>
      </c>
      <c r="G3" s="21" t="s">
        <v>6</v>
      </c>
      <c r="H3" s="21" t="s">
        <v>7</v>
      </c>
      <c r="I3" s="21" t="s">
        <v>9</v>
      </c>
      <c r="J3" s="21" t="s">
        <v>10</v>
      </c>
      <c r="K3" s="18" t="s">
        <v>8</v>
      </c>
    </row>
    <row r="4" spans="1:12" x14ac:dyDescent="0.2">
      <c r="A4" s="73" t="s">
        <v>11</v>
      </c>
      <c r="B4" s="73"/>
      <c r="C4" s="73"/>
      <c r="D4" s="73"/>
      <c r="E4" s="19">
        <v>21</v>
      </c>
      <c r="F4" s="19">
        <v>24</v>
      </c>
      <c r="G4" s="19">
        <v>3</v>
      </c>
      <c r="H4" s="19">
        <v>4</v>
      </c>
      <c r="I4" s="19">
        <v>4</v>
      </c>
      <c r="J4" s="19">
        <v>6</v>
      </c>
      <c r="K4" s="20">
        <v>62</v>
      </c>
    </row>
    <row r="5" spans="1:12" x14ac:dyDescent="0.2">
      <c r="A5" s="73" t="s">
        <v>12</v>
      </c>
      <c r="B5" s="73"/>
      <c r="C5" s="73"/>
      <c r="D5" s="73"/>
      <c r="E5" s="19">
        <v>31.5</v>
      </c>
      <c r="F5" s="19">
        <v>34</v>
      </c>
      <c r="G5" s="19">
        <v>4</v>
      </c>
      <c r="H5" s="19">
        <v>4</v>
      </c>
      <c r="I5" s="19">
        <v>4</v>
      </c>
      <c r="J5" s="19">
        <v>8</v>
      </c>
      <c r="K5" s="20">
        <v>85.5</v>
      </c>
      <c r="L5" s="11"/>
    </row>
    <row r="6" spans="1:12" x14ac:dyDescent="0.2">
      <c r="A6" s="73" t="s">
        <v>13</v>
      </c>
      <c r="B6" s="73"/>
      <c r="C6" s="73"/>
      <c r="D6" s="73"/>
      <c r="E6" s="19">
        <v>33.6</v>
      </c>
      <c r="F6" s="19">
        <v>38.4</v>
      </c>
      <c r="G6" s="19">
        <v>4</v>
      </c>
      <c r="H6" s="19">
        <v>4</v>
      </c>
      <c r="I6" s="19">
        <v>4.5</v>
      </c>
      <c r="J6" s="19">
        <v>8</v>
      </c>
      <c r="K6" s="20">
        <v>92.5</v>
      </c>
      <c r="L6" s="11"/>
    </row>
    <row r="7" spans="1:12" x14ac:dyDescent="0.2">
      <c r="A7" s="73" t="s">
        <v>14</v>
      </c>
      <c r="B7" s="73"/>
      <c r="C7" s="73"/>
      <c r="D7" s="73"/>
      <c r="E7" s="19">
        <v>29.75</v>
      </c>
      <c r="F7" s="19">
        <v>32</v>
      </c>
      <c r="G7" s="19">
        <v>3.5</v>
      </c>
      <c r="H7" s="19">
        <v>4</v>
      </c>
      <c r="I7" s="19">
        <v>3.75</v>
      </c>
      <c r="J7" s="19">
        <v>7.5</v>
      </c>
      <c r="K7" s="20">
        <v>80.5</v>
      </c>
    </row>
    <row r="8" spans="1:12" x14ac:dyDescent="0.2">
      <c r="A8" s="73" t="s">
        <v>15</v>
      </c>
      <c r="B8" s="73"/>
      <c r="C8" s="73"/>
      <c r="D8" s="73"/>
      <c r="E8" s="19">
        <v>35</v>
      </c>
      <c r="F8" s="19">
        <v>40</v>
      </c>
      <c r="G8" s="19">
        <v>4.5</v>
      </c>
      <c r="H8" s="19">
        <v>4.5</v>
      </c>
      <c r="I8" s="19">
        <v>5</v>
      </c>
      <c r="J8" s="19">
        <v>9</v>
      </c>
      <c r="K8" s="20">
        <v>98</v>
      </c>
    </row>
    <row r="9" spans="1:12" x14ac:dyDescent="0.2">
      <c r="A9" s="73" t="s">
        <v>16</v>
      </c>
      <c r="B9" s="73"/>
      <c r="C9" s="73"/>
      <c r="D9" s="73"/>
      <c r="E9" s="19">
        <v>26.25</v>
      </c>
      <c r="F9" s="19">
        <v>30</v>
      </c>
      <c r="G9" s="19">
        <v>3.5</v>
      </c>
      <c r="H9" s="19">
        <v>3.5</v>
      </c>
      <c r="I9" s="19">
        <v>3</v>
      </c>
      <c r="J9" s="19">
        <v>6</v>
      </c>
      <c r="K9" s="20">
        <v>72.25</v>
      </c>
    </row>
    <row r="10" spans="1:12" x14ac:dyDescent="0.2">
      <c r="A10" s="73" t="s">
        <v>17</v>
      </c>
      <c r="B10" s="73"/>
      <c r="C10" s="73"/>
      <c r="D10" s="73"/>
      <c r="E10" s="19">
        <v>28</v>
      </c>
      <c r="F10" s="19">
        <v>32</v>
      </c>
      <c r="G10" s="19">
        <v>4</v>
      </c>
      <c r="H10" s="19">
        <v>3.5</v>
      </c>
      <c r="I10" s="19">
        <v>3.75</v>
      </c>
      <c r="J10" s="19">
        <v>7.5</v>
      </c>
      <c r="K10" s="20">
        <v>78.75</v>
      </c>
    </row>
    <row r="11" spans="1:12" x14ac:dyDescent="0.2">
      <c r="A11" s="73" t="s">
        <v>18</v>
      </c>
      <c r="B11" s="73"/>
      <c r="C11" s="73"/>
      <c r="D11" s="73"/>
      <c r="E11" s="19">
        <v>29.75</v>
      </c>
      <c r="F11" s="19">
        <v>34</v>
      </c>
      <c r="G11" s="19">
        <v>4.5</v>
      </c>
      <c r="H11" s="19">
        <v>4</v>
      </c>
      <c r="I11" s="19">
        <v>4.25</v>
      </c>
      <c r="J11" s="19">
        <v>8</v>
      </c>
      <c r="K11" s="20">
        <v>84.5</v>
      </c>
    </row>
    <row r="12" spans="1:12" x14ac:dyDescent="0.2">
      <c r="A12" s="73" t="s">
        <v>19</v>
      </c>
      <c r="B12" s="73"/>
      <c r="C12" s="73"/>
      <c r="D12" s="73"/>
      <c r="E12" s="19">
        <v>28</v>
      </c>
      <c r="F12" s="19">
        <v>32</v>
      </c>
      <c r="G12" s="19">
        <v>3.75</v>
      </c>
      <c r="H12" s="19">
        <v>3.5</v>
      </c>
      <c r="I12" s="19">
        <v>3.5</v>
      </c>
      <c r="J12" s="19">
        <v>7</v>
      </c>
      <c r="K12" s="20">
        <v>77.75</v>
      </c>
    </row>
  </sheetData>
  <mergeCells count="10">
    <mergeCell ref="A12:D12"/>
    <mergeCell ref="A3:D3"/>
    <mergeCell ref="A4:D4"/>
    <mergeCell ref="A10:D10"/>
    <mergeCell ref="A11:D11"/>
    <mergeCell ref="A7:D7"/>
    <mergeCell ref="A8:D8"/>
    <mergeCell ref="A9:D9"/>
    <mergeCell ref="A6:D6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"/>
  <sheetViews>
    <sheetView tabSelected="1" topLeftCell="K1" workbookViewId="0">
      <selection activeCell="F44" sqref="F44"/>
    </sheetView>
  </sheetViews>
  <sheetFormatPr defaultRowHeight="12.75" x14ac:dyDescent="0.2"/>
  <cols>
    <col min="1" max="1" width="2" style="65" customWidth="1"/>
    <col min="2" max="2" width="27.5703125" style="65" bestFit="1" customWidth="1"/>
    <col min="3" max="3" width="12" style="65" customWidth="1"/>
    <col min="4" max="5" width="10.7109375" style="65" customWidth="1"/>
    <col min="6" max="6" width="12.140625" style="65" customWidth="1"/>
    <col min="7" max="8" width="10.42578125" style="65" customWidth="1"/>
    <col min="9" max="9" width="11.42578125" style="65" customWidth="1"/>
    <col min="10" max="11" width="9" style="65" customWidth="1"/>
    <col min="12" max="12" width="11.42578125" style="65" customWidth="1"/>
    <col min="13" max="14" width="10" style="65" customWidth="1"/>
    <col min="15" max="15" width="11.42578125" style="65" customWidth="1"/>
    <col min="16" max="17" width="10" style="65" customWidth="1"/>
    <col min="18" max="18" width="11.42578125" style="65" customWidth="1"/>
    <col min="19" max="20" width="10" style="65" customWidth="1"/>
    <col min="21" max="16384" width="9.140625" style="65"/>
  </cols>
  <sheetData>
    <row r="1" spans="2:22" ht="15.75" x14ac:dyDescent="0.25">
      <c r="B1" s="77" t="s">
        <v>30</v>
      </c>
      <c r="C1" s="77"/>
      <c r="D1" s="77"/>
      <c r="E1" s="78" t="str">
        <f>[1]Cover!A6</f>
        <v>RFQ730-16073 A&amp;E Indoor Football Practice Facility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2:22" ht="15.75" customHeight="1" x14ac:dyDescent="0.25">
      <c r="C2" s="78"/>
      <c r="D2" s="78"/>
      <c r="E2" s="78"/>
      <c r="F2" s="78"/>
      <c r="G2" s="78"/>
    </row>
    <row r="3" spans="2:22" ht="15" customHeight="1" x14ac:dyDescent="0.2">
      <c r="B3" s="79" t="s">
        <v>31</v>
      </c>
      <c r="C3" s="80" t="s">
        <v>32</v>
      </c>
      <c r="D3" s="80"/>
      <c r="E3" s="80"/>
      <c r="F3" s="80"/>
    </row>
    <row r="4" spans="2:22" ht="15" customHeight="1" x14ac:dyDescent="0.2">
      <c r="F4" s="81"/>
    </row>
    <row r="5" spans="2:22" ht="16.5" thickBot="1" x14ac:dyDescent="0.3">
      <c r="B5" s="81"/>
      <c r="C5" s="82" t="s">
        <v>33</v>
      </c>
      <c r="D5" s="82"/>
      <c r="E5" s="82"/>
      <c r="F5" s="82" t="s">
        <v>5</v>
      </c>
      <c r="G5" s="82"/>
      <c r="H5" s="82"/>
      <c r="I5" s="82" t="s">
        <v>6</v>
      </c>
      <c r="J5" s="82"/>
      <c r="K5" s="82"/>
      <c r="L5" s="82" t="s">
        <v>7</v>
      </c>
      <c r="M5" s="82"/>
      <c r="N5" s="82"/>
      <c r="O5" s="82" t="s">
        <v>9</v>
      </c>
      <c r="P5" s="82"/>
      <c r="Q5" s="82"/>
      <c r="R5" s="82" t="s">
        <v>10</v>
      </c>
      <c r="S5" s="82"/>
      <c r="T5" s="82"/>
    </row>
    <row r="6" spans="2:22" ht="108" customHeight="1" x14ac:dyDescent="0.2">
      <c r="B6" s="83"/>
      <c r="C6" s="84" t="s">
        <v>34</v>
      </c>
      <c r="D6" s="85"/>
      <c r="E6" s="86"/>
      <c r="F6" s="84" t="s">
        <v>35</v>
      </c>
      <c r="G6" s="85"/>
      <c r="H6" s="86"/>
      <c r="I6" s="84" t="s">
        <v>36</v>
      </c>
      <c r="J6" s="85"/>
      <c r="K6" s="86"/>
      <c r="L6" s="84" t="s">
        <v>37</v>
      </c>
      <c r="M6" s="85"/>
      <c r="N6" s="86"/>
      <c r="O6" s="84" t="s">
        <v>38</v>
      </c>
      <c r="P6" s="85"/>
      <c r="Q6" s="86"/>
      <c r="R6" s="84" t="s">
        <v>39</v>
      </c>
      <c r="S6" s="85"/>
      <c r="T6" s="86"/>
      <c r="U6" s="87" t="s">
        <v>40</v>
      </c>
    </row>
    <row r="7" spans="2:22" x14ac:dyDescent="0.2">
      <c r="B7" s="88" t="s">
        <v>3</v>
      </c>
      <c r="C7" s="89" t="s">
        <v>41</v>
      </c>
      <c r="D7" s="90" t="s">
        <v>42</v>
      </c>
      <c r="E7" s="91" t="s">
        <v>43</v>
      </c>
      <c r="F7" s="92" t="s">
        <v>41</v>
      </c>
      <c r="G7" s="93" t="s">
        <v>42</v>
      </c>
      <c r="H7" s="94" t="s">
        <v>43</v>
      </c>
      <c r="I7" s="92" t="s">
        <v>41</v>
      </c>
      <c r="J7" s="93" t="s">
        <v>42</v>
      </c>
      <c r="K7" s="94" t="s">
        <v>43</v>
      </c>
      <c r="L7" s="89" t="s">
        <v>41</v>
      </c>
      <c r="M7" s="90" t="s">
        <v>42</v>
      </c>
      <c r="N7" s="91" t="s">
        <v>43</v>
      </c>
      <c r="O7" s="89" t="s">
        <v>41</v>
      </c>
      <c r="P7" s="90" t="s">
        <v>42</v>
      </c>
      <c r="Q7" s="91" t="s">
        <v>43</v>
      </c>
      <c r="R7" s="89" t="s">
        <v>41</v>
      </c>
      <c r="S7" s="90" t="s">
        <v>42</v>
      </c>
      <c r="T7" s="91" t="s">
        <v>43</v>
      </c>
      <c r="U7" s="95"/>
    </row>
    <row r="8" spans="2:22" x14ac:dyDescent="0.2">
      <c r="B8" s="96" t="str">
        <f>'[1]RFP Submittal'!A4</f>
        <v>Brave Architecture</v>
      </c>
      <c r="C8" s="97"/>
      <c r="D8" s="98">
        <v>7</v>
      </c>
      <c r="E8" s="99">
        <f>C8*D8</f>
        <v>0</v>
      </c>
      <c r="F8" s="100"/>
      <c r="G8" s="101">
        <v>8</v>
      </c>
      <c r="H8" s="102">
        <f>F8*G8</f>
        <v>0</v>
      </c>
      <c r="I8" s="100"/>
      <c r="J8" s="101">
        <v>1</v>
      </c>
      <c r="K8" s="102">
        <f>I8*J8</f>
        <v>0</v>
      </c>
      <c r="L8" s="97"/>
      <c r="M8" s="98">
        <v>1</v>
      </c>
      <c r="N8" s="99">
        <f>L8*M8</f>
        <v>0</v>
      </c>
      <c r="O8" s="97"/>
      <c r="P8" s="98">
        <v>1</v>
      </c>
      <c r="Q8" s="99">
        <f>O8*P8</f>
        <v>0</v>
      </c>
      <c r="R8" s="97"/>
      <c r="S8" s="98">
        <v>2</v>
      </c>
      <c r="T8" s="99">
        <f>R8*S8</f>
        <v>0</v>
      </c>
      <c r="U8" s="103">
        <f>N8+K8+H8+E8+Q8+T8</f>
        <v>0</v>
      </c>
    </row>
    <row r="9" spans="2:22" x14ac:dyDescent="0.2">
      <c r="B9" s="96" t="str">
        <f>'[1]RFP Submittal'!A5</f>
        <v>DLR Group</v>
      </c>
      <c r="C9" s="97"/>
      <c r="D9" s="98">
        <v>7</v>
      </c>
      <c r="E9" s="99">
        <f t="shared" ref="E9:E16" si="0">C9*D9</f>
        <v>0</v>
      </c>
      <c r="F9" s="100"/>
      <c r="G9" s="101">
        <v>8</v>
      </c>
      <c r="H9" s="102">
        <f t="shared" ref="H9:H16" si="1">F9*G9</f>
        <v>0</v>
      </c>
      <c r="I9" s="100"/>
      <c r="J9" s="101">
        <v>1</v>
      </c>
      <c r="K9" s="102">
        <f t="shared" ref="K9:K16" si="2">I9*J9</f>
        <v>0</v>
      </c>
      <c r="L9" s="97"/>
      <c r="M9" s="98">
        <v>1</v>
      </c>
      <c r="N9" s="99">
        <f t="shared" ref="N9:N16" si="3">L9*M9</f>
        <v>0</v>
      </c>
      <c r="O9" s="97"/>
      <c r="P9" s="98">
        <v>1</v>
      </c>
      <c r="Q9" s="99">
        <f t="shared" ref="Q9:Q16" si="4">O9*P9</f>
        <v>0</v>
      </c>
      <c r="R9" s="97"/>
      <c r="S9" s="98">
        <v>2</v>
      </c>
      <c r="T9" s="99">
        <f t="shared" ref="T9:T16" si="5">R9*S9</f>
        <v>0</v>
      </c>
      <c r="U9" s="103">
        <f t="shared" ref="U9:U16" si="6">N9+K9+H9+E9+Q9+T9</f>
        <v>0</v>
      </c>
    </row>
    <row r="10" spans="2:22" x14ac:dyDescent="0.2">
      <c r="B10" s="96" t="str">
        <f>'[1]RFP Submittal'!A6</f>
        <v>Gensler</v>
      </c>
      <c r="C10" s="97"/>
      <c r="D10" s="98">
        <v>7</v>
      </c>
      <c r="E10" s="99">
        <f t="shared" si="0"/>
        <v>0</v>
      </c>
      <c r="F10" s="100"/>
      <c r="G10" s="101">
        <v>8</v>
      </c>
      <c r="H10" s="102">
        <f t="shared" si="1"/>
        <v>0</v>
      </c>
      <c r="I10" s="100"/>
      <c r="J10" s="101">
        <v>1</v>
      </c>
      <c r="K10" s="102">
        <f t="shared" si="2"/>
        <v>0</v>
      </c>
      <c r="L10" s="97"/>
      <c r="M10" s="98">
        <v>1</v>
      </c>
      <c r="N10" s="99">
        <f t="shared" si="3"/>
        <v>0</v>
      </c>
      <c r="O10" s="97"/>
      <c r="P10" s="98">
        <v>1</v>
      </c>
      <c r="Q10" s="99">
        <f t="shared" si="4"/>
        <v>0</v>
      </c>
      <c r="R10" s="97"/>
      <c r="S10" s="98">
        <v>2</v>
      </c>
      <c r="T10" s="99">
        <f t="shared" si="5"/>
        <v>0</v>
      </c>
      <c r="U10" s="103">
        <f t="shared" si="6"/>
        <v>0</v>
      </c>
    </row>
    <row r="11" spans="2:22" x14ac:dyDescent="0.2">
      <c r="B11" s="96" t="str">
        <f>'[1]RFP Submittal'!A7</f>
        <v>HKS Sports</v>
      </c>
      <c r="C11" s="97"/>
      <c r="D11" s="98">
        <v>7</v>
      </c>
      <c r="E11" s="99">
        <f t="shared" si="0"/>
        <v>0</v>
      </c>
      <c r="F11" s="100"/>
      <c r="G11" s="101">
        <v>8</v>
      </c>
      <c r="H11" s="102">
        <f t="shared" si="1"/>
        <v>0</v>
      </c>
      <c r="I11" s="100"/>
      <c r="J11" s="101">
        <v>1</v>
      </c>
      <c r="K11" s="102">
        <f t="shared" si="2"/>
        <v>0</v>
      </c>
      <c r="L11" s="97"/>
      <c r="M11" s="98">
        <v>1</v>
      </c>
      <c r="N11" s="99">
        <f t="shared" si="3"/>
        <v>0</v>
      </c>
      <c r="O11" s="97"/>
      <c r="P11" s="98">
        <v>1</v>
      </c>
      <c r="Q11" s="99">
        <f t="shared" si="4"/>
        <v>0</v>
      </c>
      <c r="R11" s="97"/>
      <c r="S11" s="98">
        <v>2</v>
      </c>
      <c r="T11" s="99">
        <f t="shared" si="5"/>
        <v>0</v>
      </c>
      <c r="U11" s="103">
        <f t="shared" si="6"/>
        <v>0</v>
      </c>
    </row>
    <row r="12" spans="2:22" x14ac:dyDescent="0.2">
      <c r="B12" s="96" t="str">
        <f>'[1]RFP Submittal'!A8</f>
        <v>HOK</v>
      </c>
      <c r="C12" s="97"/>
      <c r="D12" s="98">
        <v>7</v>
      </c>
      <c r="E12" s="99">
        <f t="shared" si="0"/>
        <v>0</v>
      </c>
      <c r="F12" s="100"/>
      <c r="G12" s="101">
        <v>8</v>
      </c>
      <c r="H12" s="102">
        <f t="shared" si="1"/>
        <v>0</v>
      </c>
      <c r="I12" s="100"/>
      <c r="J12" s="101">
        <v>1</v>
      </c>
      <c r="K12" s="102">
        <f t="shared" si="2"/>
        <v>0</v>
      </c>
      <c r="L12" s="97"/>
      <c r="M12" s="98">
        <v>1</v>
      </c>
      <c r="N12" s="99">
        <f t="shared" si="3"/>
        <v>0</v>
      </c>
      <c r="O12" s="97"/>
      <c r="P12" s="98">
        <v>1</v>
      </c>
      <c r="Q12" s="99">
        <f t="shared" si="4"/>
        <v>0</v>
      </c>
      <c r="R12" s="97"/>
      <c r="S12" s="98">
        <v>2</v>
      </c>
      <c r="T12" s="99">
        <f t="shared" si="5"/>
        <v>0</v>
      </c>
      <c r="U12" s="103">
        <f t="shared" si="6"/>
        <v>0</v>
      </c>
    </row>
    <row r="13" spans="2:22" x14ac:dyDescent="0.2">
      <c r="B13" s="96" t="str">
        <f>'[1]RFP Submittal'!A9</f>
        <v>Huckabee</v>
      </c>
      <c r="C13" s="97"/>
      <c r="D13" s="98">
        <v>7</v>
      </c>
      <c r="E13" s="99">
        <f t="shared" si="0"/>
        <v>0</v>
      </c>
      <c r="F13" s="100"/>
      <c r="G13" s="101">
        <v>8</v>
      </c>
      <c r="H13" s="102">
        <f t="shared" si="1"/>
        <v>0</v>
      </c>
      <c r="I13" s="100"/>
      <c r="J13" s="101">
        <v>1</v>
      </c>
      <c r="K13" s="102">
        <f t="shared" si="2"/>
        <v>0</v>
      </c>
      <c r="L13" s="97"/>
      <c r="M13" s="98">
        <v>1</v>
      </c>
      <c r="N13" s="99">
        <f t="shared" si="3"/>
        <v>0</v>
      </c>
      <c r="O13" s="97"/>
      <c r="P13" s="98">
        <v>1</v>
      </c>
      <c r="Q13" s="99">
        <f t="shared" si="4"/>
        <v>0</v>
      </c>
      <c r="R13" s="97"/>
      <c r="S13" s="98">
        <v>2</v>
      </c>
      <c r="T13" s="99">
        <f t="shared" si="5"/>
        <v>0</v>
      </c>
      <c r="U13" s="103">
        <f t="shared" si="6"/>
        <v>0</v>
      </c>
    </row>
    <row r="14" spans="2:22" x14ac:dyDescent="0.2">
      <c r="B14" s="96" t="str">
        <f>'[1]RFP Submittal'!A10</f>
        <v>Morris</v>
      </c>
      <c r="C14" s="97"/>
      <c r="D14" s="98">
        <v>7</v>
      </c>
      <c r="E14" s="99">
        <f t="shared" si="0"/>
        <v>0</v>
      </c>
      <c r="F14" s="100"/>
      <c r="G14" s="101">
        <v>8</v>
      </c>
      <c r="H14" s="102">
        <f t="shared" si="1"/>
        <v>0</v>
      </c>
      <c r="I14" s="100"/>
      <c r="J14" s="101">
        <v>1</v>
      </c>
      <c r="K14" s="102">
        <f t="shared" si="2"/>
        <v>0</v>
      </c>
      <c r="L14" s="97"/>
      <c r="M14" s="98">
        <v>1</v>
      </c>
      <c r="N14" s="99">
        <f t="shared" si="3"/>
        <v>0</v>
      </c>
      <c r="O14" s="97"/>
      <c r="P14" s="98">
        <v>1</v>
      </c>
      <c r="Q14" s="99">
        <f t="shared" si="4"/>
        <v>0</v>
      </c>
      <c r="R14" s="97"/>
      <c r="S14" s="98">
        <v>2</v>
      </c>
      <c r="T14" s="99">
        <f t="shared" si="5"/>
        <v>0</v>
      </c>
      <c r="U14" s="103">
        <f t="shared" si="6"/>
        <v>0</v>
      </c>
    </row>
    <row r="15" spans="2:22" x14ac:dyDescent="0.2">
      <c r="B15" s="96" t="str">
        <f>'[1]RFP Submittal'!A11</f>
        <v>PBK Sports</v>
      </c>
      <c r="C15" s="97"/>
      <c r="D15" s="98">
        <v>7</v>
      </c>
      <c r="E15" s="99">
        <f t="shared" si="0"/>
        <v>0</v>
      </c>
      <c r="F15" s="100"/>
      <c r="G15" s="101">
        <v>8</v>
      </c>
      <c r="H15" s="102">
        <f t="shared" si="1"/>
        <v>0</v>
      </c>
      <c r="I15" s="100"/>
      <c r="J15" s="101">
        <v>1</v>
      </c>
      <c r="K15" s="102">
        <f t="shared" si="2"/>
        <v>0</v>
      </c>
      <c r="L15" s="97"/>
      <c r="M15" s="98">
        <v>1</v>
      </c>
      <c r="N15" s="99">
        <f t="shared" si="3"/>
        <v>0</v>
      </c>
      <c r="O15" s="97"/>
      <c r="P15" s="98">
        <v>1</v>
      </c>
      <c r="Q15" s="99">
        <f t="shared" si="4"/>
        <v>0</v>
      </c>
      <c r="R15" s="97"/>
      <c r="S15" s="98">
        <v>2</v>
      </c>
      <c r="T15" s="99">
        <f t="shared" si="5"/>
        <v>0</v>
      </c>
      <c r="U15" s="103">
        <f t="shared" si="6"/>
        <v>0</v>
      </c>
    </row>
    <row r="16" spans="2:22" x14ac:dyDescent="0.2">
      <c r="B16" s="96" t="str">
        <f>'[1]RFP Submittal'!A12</f>
        <v>Populous</v>
      </c>
      <c r="C16" s="97"/>
      <c r="D16" s="98">
        <v>7</v>
      </c>
      <c r="E16" s="99">
        <f t="shared" si="0"/>
        <v>0</v>
      </c>
      <c r="F16" s="100"/>
      <c r="G16" s="101">
        <v>8</v>
      </c>
      <c r="H16" s="102">
        <f t="shared" si="1"/>
        <v>0</v>
      </c>
      <c r="I16" s="100"/>
      <c r="J16" s="101">
        <v>1</v>
      </c>
      <c r="K16" s="102">
        <f t="shared" si="2"/>
        <v>0</v>
      </c>
      <c r="L16" s="97"/>
      <c r="M16" s="98">
        <v>1</v>
      </c>
      <c r="N16" s="99">
        <f t="shared" si="3"/>
        <v>0</v>
      </c>
      <c r="O16" s="97"/>
      <c r="P16" s="98">
        <v>1</v>
      </c>
      <c r="Q16" s="99">
        <f t="shared" si="4"/>
        <v>0</v>
      </c>
      <c r="R16" s="97"/>
      <c r="S16" s="98">
        <v>2</v>
      </c>
      <c r="T16" s="99">
        <f t="shared" si="5"/>
        <v>0</v>
      </c>
      <c r="U16" s="103">
        <f t="shared" si="6"/>
        <v>0</v>
      </c>
    </row>
    <row r="17" spans="2:21" x14ac:dyDescent="0.2"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</row>
    <row r="18" spans="2:21" x14ac:dyDescent="0.2">
      <c r="B18" s="105" t="s">
        <v>44</v>
      </c>
      <c r="C18" s="105"/>
      <c r="D18" s="105"/>
      <c r="E18" s="105"/>
      <c r="F18" s="104"/>
      <c r="G18" s="104" t="s">
        <v>45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2:21" x14ac:dyDescent="0.2">
      <c r="B19" s="105"/>
      <c r="C19" s="105"/>
      <c r="D19" s="105"/>
      <c r="E19" s="105"/>
      <c r="F19" s="104"/>
      <c r="G19" s="104" t="s">
        <v>46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2:21" x14ac:dyDescent="0.2">
      <c r="B20" s="105"/>
      <c r="C20" s="105"/>
      <c r="D20" s="105"/>
      <c r="E20" s="105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2:21" ht="13.5" thickBot="1" x14ac:dyDescent="0.25">
      <c r="B21" s="106"/>
      <c r="C21" s="106"/>
      <c r="D21" s="106"/>
      <c r="E21" s="106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</row>
    <row r="22" spans="2:21" ht="13.5" thickTop="1" x14ac:dyDescent="0.2">
      <c r="B22" s="107" t="s">
        <v>47</v>
      </c>
      <c r="C22" s="108"/>
      <c r="D22" s="108"/>
      <c r="E22" s="109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</row>
    <row r="23" spans="2:21" x14ac:dyDescent="0.2">
      <c r="B23" s="110" t="s">
        <v>48</v>
      </c>
      <c r="C23" s="111"/>
      <c r="D23" s="111"/>
      <c r="E23" s="112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2:21" x14ac:dyDescent="0.2">
      <c r="B24" s="113" t="s">
        <v>49</v>
      </c>
      <c r="C24" s="114"/>
      <c r="D24" s="114"/>
      <c r="E24" s="115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2:21" x14ac:dyDescent="0.2">
      <c r="B25" s="113" t="s">
        <v>50</v>
      </c>
      <c r="C25" s="114"/>
      <c r="D25" s="114"/>
      <c r="E25" s="115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</row>
    <row r="26" spans="2:21" x14ac:dyDescent="0.2">
      <c r="B26" s="113" t="s">
        <v>51</v>
      </c>
      <c r="C26" s="114"/>
      <c r="D26" s="114"/>
      <c r="E26" s="115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</row>
    <row r="27" spans="2:21" x14ac:dyDescent="0.2">
      <c r="B27" s="113" t="s">
        <v>52</v>
      </c>
      <c r="C27" s="114"/>
      <c r="D27" s="114"/>
      <c r="E27" s="115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</row>
    <row r="28" spans="2:21" ht="13.5" thickBot="1" x14ac:dyDescent="0.25">
      <c r="B28" s="116" t="s">
        <v>53</v>
      </c>
      <c r="C28" s="117"/>
      <c r="D28" s="117"/>
      <c r="E28" s="118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</row>
    <row r="29" spans="2:21" ht="13.5" thickTop="1" x14ac:dyDescent="0.2"/>
  </sheetData>
  <mergeCells count="22">
    <mergeCell ref="B27:E27"/>
    <mergeCell ref="B28:E28"/>
    <mergeCell ref="B18:E21"/>
    <mergeCell ref="B22:E22"/>
    <mergeCell ref="B23:E23"/>
    <mergeCell ref="B24:E24"/>
    <mergeCell ref="B25:E25"/>
    <mergeCell ref="B26:E26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2.75" x14ac:dyDescent="0.2"/>
  <sheetData>
    <row r="1" spans="1:11" ht="15.75" customHeight="1" x14ac:dyDescent="0.25">
      <c r="A1" s="24" t="s">
        <v>0</v>
      </c>
      <c r="B1" s="24"/>
      <c r="C1" s="24"/>
      <c r="D1" s="24"/>
      <c r="E1" s="12"/>
      <c r="F1" s="12"/>
      <c r="G1" s="12"/>
      <c r="H1" s="12" t="s">
        <v>23</v>
      </c>
      <c r="I1" s="12"/>
      <c r="J1" s="12"/>
      <c r="K1" s="12"/>
    </row>
    <row r="2" spans="1:11" ht="15.75" x14ac:dyDescent="0.25">
      <c r="A2" s="24"/>
      <c r="B2" s="23"/>
      <c r="C2" s="22"/>
      <c r="D2" s="22"/>
      <c r="E2" s="22"/>
      <c r="F2" s="22"/>
      <c r="G2" s="22"/>
      <c r="H2" s="23"/>
      <c r="I2" s="23"/>
      <c r="J2" s="23"/>
      <c r="K2" s="22"/>
    </row>
    <row r="3" spans="1:11" x14ac:dyDescent="0.2">
      <c r="A3" s="74" t="s">
        <v>3</v>
      </c>
      <c r="B3" s="74"/>
      <c r="C3" s="74"/>
      <c r="D3" s="74"/>
      <c r="E3" s="28" t="s">
        <v>4</v>
      </c>
      <c r="F3" s="28" t="s">
        <v>5</v>
      </c>
      <c r="G3" s="28" t="s">
        <v>6</v>
      </c>
      <c r="H3" s="28" t="s">
        <v>7</v>
      </c>
      <c r="I3" s="28" t="s">
        <v>9</v>
      </c>
      <c r="J3" s="28" t="s">
        <v>10</v>
      </c>
      <c r="K3" s="25" t="s">
        <v>8</v>
      </c>
    </row>
    <row r="4" spans="1:11" x14ac:dyDescent="0.2">
      <c r="A4" s="73" t="s">
        <v>11</v>
      </c>
      <c r="B4" s="73"/>
      <c r="C4" s="73"/>
      <c r="D4" s="73"/>
      <c r="E4" s="26">
        <v>24.5</v>
      </c>
      <c r="F4" s="26">
        <v>28</v>
      </c>
      <c r="G4" s="26">
        <v>3.6</v>
      </c>
      <c r="H4" s="26">
        <v>3.75</v>
      </c>
      <c r="I4" s="26">
        <v>3.1</v>
      </c>
      <c r="J4" s="26">
        <v>6.5</v>
      </c>
      <c r="K4" s="27">
        <v>69.45</v>
      </c>
    </row>
    <row r="5" spans="1:11" x14ac:dyDescent="0.2">
      <c r="A5" s="73" t="s">
        <v>12</v>
      </c>
      <c r="B5" s="73"/>
      <c r="C5" s="73"/>
      <c r="D5" s="73"/>
      <c r="E5" s="26">
        <v>28</v>
      </c>
      <c r="F5" s="26">
        <v>33.200000000000003</v>
      </c>
      <c r="G5" s="26">
        <v>4.25</v>
      </c>
      <c r="H5" s="26">
        <v>4</v>
      </c>
      <c r="I5" s="26">
        <v>3.9</v>
      </c>
      <c r="J5" s="26">
        <v>9</v>
      </c>
      <c r="K5" s="27">
        <v>82.350000000000009</v>
      </c>
    </row>
    <row r="6" spans="1:11" x14ac:dyDescent="0.2">
      <c r="A6" s="73" t="s">
        <v>13</v>
      </c>
      <c r="B6" s="73"/>
      <c r="C6" s="73"/>
      <c r="D6" s="73"/>
      <c r="E6" s="26">
        <v>29.75</v>
      </c>
      <c r="F6" s="26">
        <v>35.200000000000003</v>
      </c>
      <c r="G6" s="26">
        <v>4.25</v>
      </c>
      <c r="H6" s="26">
        <v>4.25</v>
      </c>
      <c r="I6" s="26">
        <v>4.0999999999999996</v>
      </c>
      <c r="J6" s="26">
        <v>7.5</v>
      </c>
      <c r="K6" s="27">
        <v>85.05</v>
      </c>
    </row>
    <row r="7" spans="1:11" x14ac:dyDescent="0.2">
      <c r="A7" s="73" t="s">
        <v>14</v>
      </c>
      <c r="B7" s="73"/>
      <c r="C7" s="73"/>
      <c r="D7" s="73"/>
      <c r="E7" s="26">
        <v>26.25</v>
      </c>
      <c r="F7" s="26">
        <v>31.2</v>
      </c>
      <c r="G7" s="26">
        <v>3.8</v>
      </c>
      <c r="H7" s="26">
        <v>4.25</v>
      </c>
      <c r="I7" s="26">
        <v>3.7</v>
      </c>
      <c r="J7" s="26">
        <v>4</v>
      </c>
      <c r="K7" s="27">
        <v>73.2</v>
      </c>
    </row>
    <row r="8" spans="1:11" x14ac:dyDescent="0.2">
      <c r="A8" s="73" t="s">
        <v>15</v>
      </c>
      <c r="B8" s="73"/>
      <c r="C8" s="73"/>
      <c r="D8" s="73"/>
      <c r="E8" s="26">
        <v>29.75</v>
      </c>
      <c r="F8" s="26">
        <v>32</v>
      </c>
      <c r="G8" s="26">
        <v>4.0999999999999996</v>
      </c>
      <c r="H8" s="26">
        <v>4.25</v>
      </c>
      <c r="I8" s="26">
        <v>4.0999999999999996</v>
      </c>
      <c r="J8" s="26">
        <v>7</v>
      </c>
      <c r="K8" s="27">
        <v>81.199999999999989</v>
      </c>
    </row>
    <row r="9" spans="1:11" x14ac:dyDescent="0.2">
      <c r="A9" s="73" t="s">
        <v>16</v>
      </c>
      <c r="B9" s="73"/>
      <c r="C9" s="73"/>
      <c r="D9" s="73"/>
      <c r="E9" s="26">
        <v>22.75</v>
      </c>
      <c r="F9" s="26">
        <v>28</v>
      </c>
      <c r="G9" s="26">
        <v>3.4</v>
      </c>
      <c r="H9" s="26">
        <v>3.5</v>
      </c>
      <c r="I9" s="26">
        <v>3.6</v>
      </c>
      <c r="J9" s="26">
        <v>5.5</v>
      </c>
      <c r="K9" s="27">
        <v>66.75</v>
      </c>
    </row>
    <row r="10" spans="1:11" x14ac:dyDescent="0.2">
      <c r="A10" s="73" t="s">
        <v>17</v>
      </c>
      <c r="B10" s="73"/>
      <c r="C10" s="73"/>
      <c r="D10" s="73"/>
      <c r="E10" s="26">
        <v>21</v>
      </c>
      <c r="F10" s="26">
        <v>28</v>
      </c>
      <c r="G10" s="26">
        <v>3.25</v>
      </c>
      <c r="H10" s="26">
        <v>3.5</v>
      </c>
      <c r="I10" s="26">
        <v>3.5</v>
      </c>
      <c r="J10" s="26">
        <v>5.5</v>
      </c>
      <c r="K10" s="27">
        <v>64.75</v>
      </c>
    </row>
    <row r="11" spans="1:11" x14ac:dyDescent="0.2">
      <c r="A11" s="73" t="s">
        <v>18</v>
      </c>
      <c r="B11" s="73"/>
      <c r="C11" s="73"/>
      <c r="D11" s="73"/>
      <c r="E11" s="26">
        <v>28</v>
      </c>
      <c r="F11" s="26">
        <v>33.6</v>
      </c>
      <c r="G11" s="26">
        <v>4</v>
      </c>
      <c r="H11" s="26">
        <v>4</v>
      </c>
      <c r="I11" s="26">
        <v>3.9</v>
      </c>
      <c r="J11" s="26">
        <v>8.5</v>
      </c>
      <c r="K11" s="27">
        <v>82</v>
      </c>
    </row>
    <row r="12" spans="1:11" x14ac:dyDescent="0.2">
      <c r="A12" s="73" t="s">
        <v>19</v>
      </c>
      <c r="B12" s="73"/>
      <c r="C12" s="73"/>
      <c r="D12" s="73"/>
      <c r="E12" s="26">
        <v>28</v>
      </c>
      <c r="F12" s="26">
        <v>32.799999999999997</v>
      </c>
      <c r="G12" s="26">
        <v>4</v>
      </c>
      <c r="H12" s="26">
        <v>4.25</v>
      </c>
      <c r="I12" s="26">
        <v>3.75</v>
      </c>
      <c r="J12" s="26">
        <v>6</v>
      </c>
      <c r="K12" s="27">
        <v>78.8</v>
      </c>
    </row>
  </sheetData>
  <mergeCells count="10">
    <mergeCell ref="A12:D12"/>
    <mergeCell ref="A3:D3"/>
    <mergeCell ref="A4:D4"/>
    <mergeCell ref="A10:D10"/>
    <mergeCell ref="A11:D11"/>
    <mergeCell ref="A7:D7"/>
    <mergeCell ref="A8:D8"/>
    <mergeCell ref="A9:D9"/>
    <mergeCell ref="A6:D6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2.75" x14ac:dyDescent="0.2"/>
  <sheetData>
    <row r="1" spans="1:11" ht="15.75" x14ac:dyDescent="0.25">
      <c r="A1" s="31" t="s">
        <v>0</v>
      </c>
      <c r="B1" s="31"/>
      <c r="C1" s="31"/>
      <c r="D1" s="31"/>
      <c r="E1" s="12"/>
      <c r="F1" s="12"/>
      <c r="G1" s="12"/>
      <c r="H1" s="12" t="s">
        <v>24</v>
      </c>
      <c r="I1" s="12"/>
      <c r="J1" s="12"/>
      <c r="K1" s="12"/>
    </row>
    <row r="2" spans="1:11" ht="15.75" x14ac:dyDescent="0.25">
      <c r="A2" s="31"/>
      <c r="B2" s="30"/>
      <c r="C2" s="29"/>
      <c r="D2" s="29"/>
      <c r="E2" s="29"/>
      <c r="F2" s="29"/>
      <c r="G2" s="29"/>
      <c r="H2" s="30"/>
      <c r="I2" s="30"/>
      <c r="J2" s="30"/>
      <c r="K2" s="29"/>
    </row>
    <row r="3" spans="1:11" x14ac:dyDescent="0.2">
      <c r="A3" s="74" t="s">
        <v>3</v>
      </c>
      <c r="B3" s="74"/>
      <c r="C3" s="74"/>
      <c r="D3" s="74"/>
      <c r="E3" s="35" t="s">
        <v>4</v>
      </c>
      <c r="F3" s="35" t="s">
        <v>5</v>
      </c>
      <c r="G3" s="35" t="s">
        <v>6</v>
      </c>
      <c r="H3" s="35" t="s">
        <v>7</v>
      </c>
      <c r="I3" s="35" t="s">
        <v>9</v>
      </c>
      <c r="J3" s="35" t="s">
        <v>10</v>
      </c>
      <c r="K3" s="32" t="s">
        <v>8</v>
      </c>
    </row>
    <row r="4" spans="1:11" x14ac:dyDescent="0.2">
      <c r="A4" s="73" t="s">
        <v>11</v>
      </c>
      <c r="B4" s="73"/>
      <c r="C4" s="73"/>
      <c r="D4" s="73"/>
      <c r="E4" s="33">
        <v>21</v>
      </c>
      <c r="F4" s="33">
        <v>24</v>
      </c>
      <c r="G4" s="33">
        <v>3</v>
      </c>
      <c r="H4" s="33">
        <v>3</v>
      </c>
      <c r="I4" s="33">
        <v>2.5</v>
      </c>
      <c r="J4" s="33">
        <v>6</v>
      </c>
      <c r="K4" s="34">
        <v>59.5</v>
      </c>
    </row>
    <row r="5" spans="1:11" x14ac:dyDescent="0.2">
      <c r="A5" s="73" t="s">
        <v>12</v>
      </c>
      <c r="B5" s="73"/>
      <c r="C5" s="73"/>
      <c r="D5" s="73"/>
      <c r="E5" s="33">
        <v>27.3</v>
      </c>
      <c r="F5" s="33">
        <v>31.2</v>
      </c>
      <c r="G5" s="33">
        <v>3.9</v>
      </c>
      <c r="H5" s="33">
        <v>4.5</v>
      </c>
      <c r="I5" s="33">
        <v>4.5</v>
      </c>
      <c r="J5" s="33">
        <v>6</v>
      </c>
      <c r="K5" s="34">
        <v>77.400000000000006</v>
      </c>
    </row>
    <row r="6" spans="1:11" x14ac:dyDescent="0.2">
      <c r="A6" s="73" t="s">
        <v>13</v>
      </c>
      <c r="B6" s="73"/>
      <c r="C6" s="73"/>
      <c r="D6" s="73"/>
      <c r="E6" s="33">
        <v>25.900000000000002</v>
      </c>
      <c r="F6" s="33">
        <v>32</v>
      </c>
      <c r="G6" s="33">
        <v>3</v>
      </c>
      <c r="H6" s="33">
        <v>4.5</v>
      </c>
      <c r="I6" s="33">
        <v>2.5</v>
      </c>
      <c r="J6" s="33">
        <v>6</v>
      </c>
      <c r="K6" s="34">
        <v>73.900000000000006</v>
      </c>
    </row>
    <row r="7" spans="1:11" x14ac:dyDescent="0.2">
      <c r="A7" s="73" t="s">
        <v>14</v>
      </c>
      <c r="B7" s="73"/>
      <c r="C7" s="73"/>
      <c r="D7" s="73"/>
      <c r="E7" s="33">
        <v>27.3</v>
      </c>
      <c r="F7" s="33">
        <v>32</v>
      </c>
      <c r="G7" s="33">
        <v>4</v>
      </c>
      <c r="H7" s="33">
        <v>4</v>
      </c>
      <c r="I7" s="33">
        <v>4.5</v>
      </c>
      <c r="J7" s="33">
        <v>6</v>
      </c>
      <c r="K7" s="34">
        <v>77.8</v>
      </c>
    </row>
    <row r="8" spans="1:11" x14ac:dyDescent="0.2">
      <c r="A8" s="73" t="s">
        <v>15</v>
      </c>
      <c r="B8" s="73"/>
      <c r="C8" s="73"/>
      <c r="D8" s="73"/>
      <c r="E8" s="33">
        <v>24.5</v>
      </c>
      <c r="F8" s="33">
        <v>28</v>
      </c>
      <c r="G8" s="33">
        <v>3.5</v>
      </c>
      <c r="H8" s="33">
        <v>4</v>
      </c>
      <c r="I8" s="33">
        <v>4</v>
      </c>
      <c r="J8" s="33">
        <v>6</v>
      </c>
      <c r="K8" s="34">
        <v>70</v>
      </c>
    </row>
    <row r="9" spans="1:11" x14ac:dyDescent="0.2">
      <c r="A9" s="73" t="s">
        <v>16</v>
      </c>
      <c r="B9" s="73"/>
      <c r="C9" s="73"/>
      <c r="D9" s="73"/>
      <c r="E9" s="33">
        <v>21</v>
      </c>
      <c r="F9" s="33">
        <v>28</v>
      </c>
      <c r="G9" s="33">
        <v>4</v>
      </c>
      <c r="H9" s="33">
        <v>4.5</v>
      </c>
      <c r="I9" s="33">
        <v>4</v>
      </c>
      <c r="J9" s="33">
        <v>0</v>
      </c>
      <c r="K9" s="34">
        <v>61.5</v>
      </c>
    </row>
    <row r="10" spans="1:11" x14ac:dyDescent="0.2">
      <c r="A10" s="73" t="s">
        <v>17</v>
      </c>
      <c r="B10" s="73"/>
      <c r="C10" s="73"/>
      <c r="D10" s="73"/>
      <c r="E10" s="33">
        <v>21</v>
      </c>
      <c r="F10" s="33">
        <v>24</v>
      </c>
      <c r="G10" s="33">
        <v>3</v>
      </c>
      <c r="H10" s="33">
        <v>3</v>
      </c>
      <c r="I10" s="33">
        <v>2.5</v>
      </c>
      <c r="J10" s="33">
        <v>4</v>
      </c>
      <c r="K10" s="34">
        <v>57.5</v>
      </c>
    </row>
    <row r="11" spans="1:11" x14ac:dyDescent="0.2">
      <c r="A11" s="73" t="s">
        <v>18</v>
      </c>
      <c r="B11" s="73"/>
      <c r="C11" s="73"/>
      <c r="D11" s="73"/>
      <c r="E11" s="33">
        <v>21</v>
      </c>
      <c r="F11" s="33">
        <v>23.2</v>
      </c>
      <c r="G11" s="33">
        <v>3</v>
      </c>
      <c r="H11" s="33">
        <v>3</v>
      </c>
      <c r="I11" s="33">
        <v>3</v>
      </c>
      <c r="J11" s="33">
        <v>8</v>
      </c>
      <c r="K11" s="34">
        <v>61.2</v>
      </c>
    </row>
    <row r="12" spans="1:11" x14ac:dyDescent="0.2">
      <c r="A12" s="73" t="s">
        <v>19</v>
      </c>
      <c r="B12" s="73"/>
      <c r="C12" s="73"/>
      <c r="D12" s="73"/>
      <c r="E12" s="33">
        <v>24.5</v>
      </c>
      <c r="F12" s="33">
        <v>32</v>
      </c>
      <c r="G12" s="33">
        <v>4</v>
      </c>
      <c r="H12" s="33">
        <v>3</v>
      </c>
      <c r="I12" s="33">
        <v>4</v>
      </c>
      <c r="J12" s="33">
        <v>8</v>
      </c>
      <c r="K12" s="34">
        <v>75.5</v>
      </c>
    </row>
  </sheetData>
  <mergeCells count="10">
    <mergeCell ref="A12:D12"/>
    <mergeCell ref="A3:D3"/>
    <mergeCell ref="A4:D4"/>
    <mergeCell ref="A10:D10"/>
    <mergeCell ref="A5:D5"/>
    <mergeCell ref="A11:D11"/>
    <mergeCell ref="A7:D7"/>
    <mergeCell ref="A8:D8"/>
    <mergeCell ref="A9:D9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2.75" x14ac:dyDescent="0.2"/>
  <sheetData>
    <row r="1" spans="1:11" ht="15.75" customHeight="1" x14ac:dyDescent="0.25">
      <c r="A1" s="38" t="s">
        <v>0</v>
      </c>
      <c r="B1" s="38"/>
      <c r="C1" s="38"/>
      <c r="D1" s="38"/>
      <c r="E1" s="12"/>
      <c r="F1" s="12"/>
      <c r="G1" s="12"/>
      <c r="H1" s="12" t="s">
        <v>25</v>
      </c>
      <c r="I1" s="12"/>
      <c r="J1" s="12"/>
      <c r="K1" s="12"/>
    </row>
    <row r="2" spans="1:11" ht="15.75" x14ac:dyDescent="0.25">
      <c r="A2" s="38"/>
      <c r="B2" s="37"/>
      <c r="C2" s="36"/>
      <c r="D2" s="36"/>
      <c r="E2" s="36"/>
      <c r="F2" s="36"/>
      <c r="G2" s="36"/>
      <c r="H2" s="37"/>
      <c r="I2" s="37"/>
      <c r="J2" s="37"/>
      <c r="K2" s="36"/>
    </row>
    <row r="3" spans="1:11" x14ac:dyDescent="0.2">
      <c r="A3" s="74" t="s">
        <v>3</v>
      </c>
      <c r="B3" s="74"/>
      <c r="C3" s="74"/>
      <c r="D3" s="74"/>
      <c r="E3" s="42" t="s">
        <v>4</v>
      </c>
      <c r="F3" s="42" t="s">
        <v>5</v>
      </c>
      <c r="G3" s="42" t="s">
        <v>6</v>
      </c>
      <c r="H3" s="42" t="s">
        <v>7</v>
      </c>
      <c r="I3" s="42" t="s">
        <v>9</v>
      </c>
      <c r="J3" s="42" t="s">
        <v>10</v>
      </c>
      <c r="K3" s="39" t="s">
        <v>8</v>
      </c>
    </row>
    <row r="4" spans="1:11" x14ac:dyDescent="0.2">
      <c r="A4" s="73" t="s">
        <v>11</v>
      </c>
      <c r="B4" s="73"/>
      <c r="C4" s="73"/>
      <c r="D4" s="73"/>
      <c r="E4" s="40">
        <v>26.599999999999998</v>
      </c>
      <c r="F4" s="40">
        <v>32</v>
      </c>
      <c r="G4" s="40">
        <v>3.9</v>
      </c>
      <c r="H4" s="40">
        <v>4</v>
      </c>
      <c r="I4" s="40">
        <v>3.8</v>
      </c>
      <c r="J4" s="40">
        <v>8.4</v>
      </c>
      <c r="K4" s="41">
        <v>78.7</v>
      </c>
    </row>
    <row r="5" spans="1:11" x14ac:dyDescent="0.2">
      <c r="A5" s="73" t="s">
        <v>12</v>
      </c>
      <c r="B5" s="73"/>
      <c r="C5" s="73"/>
      <c r="D5" s="73"/>
      <c r="E5" s="40">
        <v>35</v>
      </c>
      <c r="F5" s="40">
        <v>39.200000000000003</v>
      </c>
      <c r="G5" s="40">
        <v>4.7</v>
      </c>
      <c r="H5" s="40">
        <v>4.5</v>
      </c>
      <c r="I5" s="40">
        <v>4.7</v>
      </c>
      <c r="J5" s="40">
        <v>10</v>
      </c>
      <c r="K5" s="41">
        <v>98.100000000000009</v>
      </c>
    </row>
    <row r="6" spans="1:11" x14ac:dyDescent="0.2">
      <c r="A6" s="73" t="s">
        <v>13</v>
      </c>
      <c r="B6" s="73"/>
      <c r="C6" s="73"/>
      <c r="D6" s="73"/>
      <c r="E6" s="40">
        <v>34.300000000000004</v>
      </c>
      <c r="F6" s="40">
        <v>40</v>
      </c>
      <c r="G6" s="40">
        <v>4.5999999999999996</v>
      </c>
      <c r="H6" s="40">
        <v>4.3</v>
      </c>
      <c r="I6" s="40">
        <v>5</v>
      </c>
      <c r="J6" s="40">
        <v>9.1999999999999993</v>
      </c>
      <c r="K6" s="41">
        <v>97.4</v>
      </c>
    </row>
    <row r="7" spans="1:11" x14ac:dyDescent="0.2">
      <c r="A7" s="73" t="s">
        <v>14</v>
      </c>
      <c r="B7" s="73"/>
      <c r="C7" s="73"/>
      <c r="D7" s="73"/>
      <c r="E7" s="40">
        <v>17.5</v>
      </c>
      <c r="F7" s="40">
        <v>20</v>
      </c>
      <c r="G7" s="40">
        <v>2.5</v>
      </c>
      <c r="H7" s="40">
        <v>2.5</v>
      </c>
      <c r="I7" s="40">
        <v>2.5</v>
      </c>
      <c r="J7" s="40">
        <v>5</v>
      </c>
      <c r="K7" s="41">
        <v>50</v>
      </c>
    </row>
    <row r="8" spans="1:11" x14ac:dyDescent="0.2">
      <c r="A8" s="73" t="s">
        <v>15</v>
      </c>
      <c r="B8" s="73"/>
      <c r="C8" s="73"/>
      <c r="D8" s="73"/>
      <c r="E8" s="40">
        <v>33.6</v>
      </c>
      <c r="F8" s="40">
        <v>37.6</v>
      </c>
      <c r="G8" s="40">
        <v>4.9000000000000004</v>
      </c>
      <c r="H8" s="40">
        <v>4.0999999999999996</v>
      </c>
      <c r="I8" s="40">
        <v>4.5999999999999996</v>
      </c>
      <c r="J8" s="40">
        <v>9</v>
      </c>
      <c r="K8" s="41">
        <v>93.8</v>
      </c>
    </row>
    <row r="9" spans="1:11" x14ac:dyDescent="0.2">
      <c r="A9" s="73" t="s">
        <v>16</v>
      </c>
      <c r="B9" s="73"/>
      <c r="C9" s="73"/>
      <c r="D9" s="73"/>
      <c r="E9" s="40">
        <v>25.900000000000002</v>
      </c>
      <c r="F9" s="40">
        <v>31.2</v>
      </c>
      <c r="G9" s="40">
        <v>3.9</v>
      </c>
      <c r="H9" s="40">
        <v>3.9</v>
      </c>
      <c r="I9" s="40">
        <v>4</v>
      </c>
      <c r="J9" s="40">
        <v>8</v>
      </c>
      <c r="K9" s="41">
        <v>76.900000000000006</v>
      </c>
    </row>
    <row r="10" spans="1:11" x14ac:dyDescent="0.2">
      <c r="A10" s="73" t="s">
        <v>17</v>
      </c>
      <c r="B10" s="73"/>
      <c r="C10" s="73"/>
      <c r="D10" s="73"/>
      <c r="E10" s="40">
        <v>27.3</v>
      </c>
      <c r="F10" s="40">
        <v>30.4</v>
      </c>
      <c r="G10" s="40">
        <v>3.8</v>
      </c>
      <c r="H10" s="40">
        <v>3.8</v>
      </c>
      <c r="I10" s="40">
        <v>3.9</v>
      </c>
      <c r="J10" s="40">
        <v>7.6</v>
      </c>
      <c r="K10" s="41">
        <v>76.8</v>
      </c>
    </row>
    <row r="11" spans="1:11" x14ac:dyDescent="0.2">
      <c r="A11" s="73" t="s">
        <v>18</v>
      </c>
      <c r="B11" s="73"/>
      <c r="C11" s="73"/>
      <c r="D11" s="73"/>
      <c r="E11" s="40">
        <v>32.9</v>
      </c>
      <c r="F11" s="40">
        <v>36</v>
      </c>
      <c r="G11" s="40">
        <v>4.8</v>
      </c>
      <c r="H11" s="40">
        <v>4.5999999999999996</v>
      </c>
      <c r="I11" s="40">
        <v>4.5</v>
      </c>
      <c r="J11" s="40">
        <v>8.8000000000000007</v>
      </c>
      <c r="K11" s="41">
        <v>91.6</v>
      </c>
    </row>
    <row r="12" spans="1:11" x14ac:dyDescent="0.2">
      <c r="A12" s="73" t="s">
        <v>19</v>
      </c>
      <c r="B12" s="73"/>
      <c r="C12" s="73"/>
      <c r="D12" s="73"/>
      <c r="E12" s="40">
        <v>32.199999999999996</v>
      </c>
      <c r="F12" s="40">
        <v>36.799999999999997</v>
      </c>
      <c r="G12" s="40">
        <v>4.4000000000000004</v>
      </c>
      <c r="H12" s="40">
        <v>4.4000000000000004</v>
      </c>
      <c r="I12" s="40">
        <v>4.2</v>
      </c>
      <c r="J12" s="40">
        <v>8.6</v>
      </c>
      <c r="K12" s="41">
        <v>90.600000000000009</v>
      </c>
    </row>
  </sheetData>
  <mergeCells count="10">
    <mergeCell ref="A12:D12"/>
    <mergeCell ref="A3:D3"/>
    <mergeCell ref="A4:D4"/>
    <mergeCell ref="A10:D10"/>
    <mergeCell ref="A11:D11"/>
    <mergeCell ref="A7:D7"/>
    <mergeCell ref="A8:D8"/>
    <mergeCell ref="A9:D9"/>
    <mergeCell ref="A6:D6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2.75" x14ac:dyDescent="0.2"/>
  <sheetData>
    <row r="1" spans="1:11" ht="15.75" x14ac:dyDescent="0.25">
      <c r="A1" s="45" t="s">
        <v>0</v>
      </c>
      <c r="B1" s="45"/>
      <c r="C1" s="45"/>
      <c r="D1" s="45"/>
      <c r="E1" s="12"/>
      <c r="F1" s="12"/>
      <c r="G1" s="12"/>
      <c r="H1" s="12" t="s">
        <v>26</v>
      </c>
      <c r="I1" s="12"/>
      <c r="J1" s="12"/>
      <c r="K1" s="12"/>
    </row>
    <row r="2" spans="1:11" ht="15.75" x14ac:dyDescent="0.25">
      <c r="A2" s="45"/>
      <c r="B2" s="44"/>
      <c r="C2" s="43"/>
      <c r="D2" s="43"/>
      <c r="E2" s="43"/>
      <c r="F2" s="43"/>
      <c r="G2" s="43"/>
      <c r="H2" s="44"/>
      <c r="I2" s="44"/>
      <c r="J2" s="44"/>
      <c r="K2" s="43"/>
    </row>
    <row r="3" spans="1:11" x14ac:dyDescent="0.2">
      <c r="A3" s="74" t="s">
        <v>3</v>
      </c>
      <c r="B3" s="74"/>
      <c r="C3" s="74"/>
      <c r="D3" s="74"/>
      <c r="E3" s="49" t="s">
        <v>4</v>
      </c>
      <c r="F3" s="49" t="s">
        <v>5</v>
      </c>
      <c r="G3" s="49" t="s">
        <v>6</v>
      </c>
      <c r="H3" s="49" t="s">
        <v>7</v>
      </c>
      <c r="I3" s="49" t="s">
        <v>9</v>
      </c>
      <c r="J3" s="49" t="s">
        <v>10</v>
      </c>
      <c r="K3" s="46" t="s">
        <v>8</v>
      </c>
    </row>
    <row r="4" spans="1:11" x14ac:dyDescent="0.2">
      <c r="A4" s="73" t="s">
        <v>11</v>
      </c>
      <c r="B4" s="73"/>
      <c r="C4" s="73"/>
      <c r="D4" s="73"/>
      <c r="E4" s="47">
        <v>7</v>
      </c>
      <c r="F4" s="47">
        <v>16</v>
      </c>
      <c r="G4" s="47">
        <v>2</v>
      </c>
      <c r="H4" s="47">
        <v>2</v>
      </c>
      <c r="I4" s="47">
        <v>2</v>
      </c>
      <c r="J4" s="47">
        <v>6</v>
      </c>
      <c r="K4" s="48">
        <v>35</v>
      </c>
    </row>
    <row r="5" spans="1:11" x14ac:dyDescent="0.2">
      <c r="A5" s="73" t="s">
        <v>12</v>
      </c>
      <c r="B5" s="73"/>
      <c r="C5" s="73"/>
      <c r="D5" s="73"/>
      <c r="E5" s="47">
        <v>14</v>
      </c>
      <c r="F5" s="47">
        <v>16</v>
      </c>
      <c r="G5" s="47">
        <v>2</v>
      </c>
      <c r="H5" s="47">
        <v>3</v>
      </c>
      <c r="I5" s="47">
        <v>2</v>
      </c>
      <c r="J5" s="47">
        <v>8</v>
      </c>
      <c r="K5" s="48">
        <v>45</v>
      </c>
    </row>
    <row r="6" spans="1:11" x14ac:dyDescent="0.2">
      <c r="A6" s="73" t="s">
        <v>13</v>
      </c>
      <c r="B6" s="73"/>
      <c r="C6" s="73"/>
      <c r="D6" s="73"/>
      <c r="E6" s="47">
        <v>21</v>
      </c>
      <c r="F6" s="47">
        <v>16</v>
      </c>
      <c r="G6" s="47">
        <v>2</v>
      </c>
      <c r="H6" s="47">
        <v>3</v>
      </c>
      <c r="I6" s="47">
        <v>2</v>
      </c>
      <c r="J6" s="47">
        <v>6</v>
      </c>
      <c r="K6" s="48">
        <v>50</v>
      </c>
    </row>
    <row r="7" spans="1:11" x14ac:dyDescent="0.2">
      <c r="A7" s="73" t="s">
        <v>14</v>
      </c>
      <c r="B7" s="73"/>
      <c r="C7" s="73"/>
      <c r="D7" s="73"/>
      <c r="E7" s="47">
        <v>14</v>
      </c>
      <c r="F7" s="47">
        <v>16</v>
      </c>
      <c r="G7" s="47">
        <v>2</v>
      </c>
      <c r="H7" s="47">
        <v>3</v>
      </c>
      <c r="I7" s="47">
        <v>3</v>
      </c>
      <c r="J7" s="47">
        <v>8</v>
      </c>
      <c r="K7" s="48">
        <v>46</v>
      </c>
    </row>
    <row r="8" spans="1:11" x14ac:dyDescent="0.2">
      <c r="A8" s="73" t="s">
        <v>15</v>
      </c>
      <c r="B8" s="73"/>
      <c r="C8" s="73"/>
      <c r="D8" s="73"/>
      <c r="E8" s="47">
        <v>28</v>
      </c>
      <c r="F8" s="47">
        <v>24</v>
      </c>
      <c r="G8" s="47">
        <v>3</v>
      </c>
      <c r="H8" s="47">
        <v>3</v>
      </c>
      <c r="I8" s="47">
        <v>4</v>
      </c>
      <c r="J8" s="47">
        <v>8</v>
      </c>
      <c r="K8" s="48">
        <v>70</v>
      </c>
    </row>
    <row r="9" spans="1:11" x14ac:dyDescent="0.2">
      <c r="A9" s="73" t="s">
        <v>16</v>
      </c>
      <c r="B9" s="73"/>
      <c r="C9" s="73"/>
      <c r="D9" s="73"/>
      <c r="E9" s="47">
        <v>35</v>
      </c>
      <c r="F9" s="47">
        <v>32</v>
      </c>
      <c r="G9" s="47">
        <v>3</v>
      </c>
      <c r="H9" s="47">
        <v>4</v>
      </c>
      <c r="I9" s="47">
        <v>4</v>
      </c>
      <c r="J9" s="47">
        <v>6</v>
      </c>
      <c r="K9" s="48">
        <v>84</v>
      </c>
    </row>
    <row r="10" spans="1:11" x14ac:dyDescent="0.2">
      <c r="A10" s="73" t="s">
        <v>17</v>
      </c>
      <c r="B10" s="73"/>
      <c r="C10" s="73"/>
      <c r="D10" s="73"/>
      <c r="E10" s="47">
        <v>28</v>
      </c>
      <c r="F10" s="47">
        <v>32</v>
      </c>
      <c r="G10" s="47">
        <v>3</v>
      </c>
      <c r="H10" s="47">
        <v>4</v>
      </c>
      <c r="I10" s="47">
        <v>4</v>
      </c>
      <c r="J10" s="47">
        <v>6</v>
      </c>
      <c r="K10" s="48">
        <v>77</v>
      </c>
    </row>
    <row r="11" spans="1:11" x14ac:dyDescent="0.2">
      <c r="A11" s="73" t="s">
        <v>18</v>
      </c>
      <c r="B11" s="73"/>
      <c r="C11" s="73"/>
      <c r="D11" s="73"/>
      <c r="E11" s="47">
        <v>35</v>
      </c>
      <c r="F11" s="47">
        <v>32</v>
      </c>
      <c r="G11" s="47">
        <v>3</v>
      </c>
      <c r="H11" s="47">
        <v>4</v>
      </c>
      <c r="I11" s="47">
        <v>4</v>
      </c>
      <c r="J11" s="47">
        <v>8</v>
      </c>
      <c r="K11" s="48">
        <v>86</v>
      </c>
    </row>
    <row r="12" spans="1:11" x14ac:dyDescent="0.2">
      <c r="A12" s="73" t="s">
        <v>19</v>
      </c>
      <c r="B12" s="73"/>
      <c r="C12" s="73"/>
      <c r="D12" s="73"/>
      <c r="E12" s="47">
        <v>35</v>
      </c>
      <c r="F12" s="47">
        <v>32</v>
      </c>
      <c r="G12" s="47">
        <v>4</v>
      </c>
      <c r="H12" s="47">
        <v>4</v>
      </c>
      <c r="I12" s="47">
        <v>4</v>
      </c>
      <c r="J12" s="47">
        <v>6</v>
      </c>
      <c r="K12" s="48">
        <v>85</v>
      </c>
    </row>
  </sheetData>
  <mergeCells count="10">
    <mergeCell ref="A12:D12"/>
    <mergeCell ref="A3:D3"/>
    <mergeCell ref="A4:D4"/>
    <mergeCell ref="A10:D10"/>
    <mergeCell ref="A11:D11"/>
    <mergeCell ref="A7:D7"/>
    <mergeCell ref="A8:D8"/>
    <mergeCell ref="A9:D9"/>
    <mergeCell ref="A6:D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2.75" x14ac:dyDescent="0.2"/>
  <sheetData>
    <row r="1" spans="1:11" ht="15.75" x14ac:dyDescent="0.25">
      <c r="A1" s="52" t="s">
        <v>0</v>
      </c>
      <c r="B1" s="52"/>
      <c r="C1" s="52"/>
      <c r="D1" s="52"/>
      <c r="E1" s="12"/>
      <c r="F1" s="12"/>
      <c r="G1" s="12"/>
      <c r="H1" s="12" t="s">
        <v>27</v>
      </c>
      <c r="I1" s="12"/>
      <c r="J1" s="12"/>
      <c r="K1" s="12"/>
    </row>
    <row r="2" spans="1:11" ht="15.75" x14ac:dyDescent="0.25">
      <c r="A2" s="52"/>
      <c r="B2" s="51"/>
      <c r="C2" s="50"/>
      <c r="D2" s="50"/>
      <c r="E2" s="50"/>
      <c r="F2" s="50"/>
      <c r="G2" s="50"/>
      <c r="H2" s="51"/>
      <c r="I2" s="51"/>
      <c r="J2" s="51"/>
      <c r="K2" s="50"/>
    </row>
    <row r="3" spans="1:11" x14ac:dyDescent="0.2">
      <c r="A3" s="74" t="s">
        <v>3</v>
      </c>
      <c r="B3" s="74"/>
      <c r="C3" s="74"/>
      <c r="D3" s="74"/>
      <c r="E3" s="56" t="s">
        <v>4</v>
      </c>
      <c r="F3" s="56" t="s">
        <v>5</v>
      </c>
      <c r="G3" s="56" t="s">
        <v>6</v>
      </c>
      <c r="H3" s="56" t="s">
        <v>7</v>
      </c>
      <c r="I3" s="56" t="s">
        <v>9</v>
      </c>
      <c r="J3" s="56" t="s">
        <v>10</v>
      </c>
      <c r="K3" s="53" t="s">
        <v>8</v>
      </c>
    </row>
    <row r="4" spans="1:11" x14ac:dyDescent="0.2">
      <c r="A4" s="73" t="s">
        <v>11</v>
      </c>
      <c r="B4" s="73"/>
      <c r="C4" s="73"/>
      <c r="D4" s="73"/>
      <c r="E4" s="54">
        <v>31.5</v>
      </c>
      <c r="F4" s="54">
        <v>32</v>
      </c>
      <c r="G4" s="54">
        <v>3.75</v>
      </c>
      <c r="H4" s="54">
        <v>3.75</v>
      </c>
      <c r="I4" s="54">
        <v>4</v>
      </c>
      <c r="J4" s="54">
        <v>9</v>
      </c>
      <c r="K4" s="55">
        <v>84</v>
      </c>
    </row>
    <row r="5" spans="1:11" x14ac:dyDescent="0.2">
      <c r="A5" s="73" t="s">
        <v>12</v>
      </c>
      <c r="B5" s="73"/>
      <c r="C5" s="73"/>
      <c r="D5" s="73"/>
      <c r="E5" s="54">
        <v>26.25</v>
      </c>
      <c r="F5" s="54">
        <v>34</v>
      </c>
      <c r="G5" s="54">
        <v>4</v>
      </c>
      <c r="H5" s="54">
        <v>4</v>
      </c>
      <c r="I5" s="54">
        <v>4</v>
      </c>
      <c r="J5" s="54">
        <v>10</v>
      </c>
      <c r="K5" s="55">
        <v>82.25</v>
      </c>
    </row>
    <row r="6" spans="1:11" x14ac:dyDescent="0.2">
      <c r="A6" s="73" t="s">
        <v>13</v>
      </c>
      <c r="B6" s="73"/>
      <c r="C6" s="73"/>
      <c r="D6" s="73"/>
      <c r="E6" s="54">
        <v>26.25</v>
      </c>
      <c r="F6" s="54">
        <v>30</v>
      </c>
      <c r="G6" s="54">
        <v>4</v>
      </c>
      <c r="H6" s="54">
        <v>4</v>
      </c>
      <c r="I6" s="54">
        <v>4</v>
      </c>
      <c r="J6" s="54">
        <v>10</v>
      </c>
      <c r="K6" s="55">
        <v>78.25</v>
      </c>
    </row>
    <row r="7" spans="1:11" x14ac:dyDescent="0.2">
      <c r="A7" s="73" t="s">
        <v>14</v>
      </c>
      <c r="B7" s="73"/>
      <c r="C7" s="73"/>
      <c r="D7" s="73"/>
      <c r="E7" s="54">
        <v>31.5</v>
      </c>
      <c r="F7" s="54">
        <v>32</v>
      </c>
      <c r="G7" s="54">
        <v>4</v>
      </c>
      <c r="H7" s="54">
        <v>4</v>
      </c>
      <c r="I7" s="54">
        <v>4.25</v>
      </c>
      <c r="J7" s="54">
        <v>10</v>
      </c>
      <c r="K7" s="55">
        <v>85.75</v>
      </c>
    </row>
    <row r="8" spans="1:11" x14ac:dyDescent="0.2">
      <c r="A8" s="73" t="s">
        <v>15</v>
      </c>
      <c r="B8" s="73"/>
      <c r="C8" s="73"/>
      <c r="D8" s="73"/>
      <c r="E8" s="54">
        <v>28</v>
      </c>
      <c r="F8" s="54">
        <v>30</v>
      </c>
      <c r="G8" s="54">
        <v>4</v>
      </c>
      <c r="H8" s="54">
        <v>4</v>
      </c>
      <c r="I8" s="54">
        <v>3.75</v>
      </c>
      <c r="J8" s="54">
        <v>10</v>
      </c>
      <c r="K8" s="55">
        <v>79.75</v>
      </c>
    </row>
    <row r="9" spans="1:11" x14ac:dyDescent="0.2">
      <c r="A9" s="73" t="s">
        <v>16</v>
      </c>
      <c r="B9" s="73"/>
      <c r="C9" s="73"/>
      <c r="D9" s="73"/>
      <c r="E9" s="54">
        <v>28</v>
      </c>
      <c r="F9" s="54">
        <v>24</v>
      </c>
      <c r="G9" s="54">
        <v>3.5</v>
      </c>
      <c r="H9" s="54">
        <v>4</v>
      </c>
      <c r="I9" s="54">
        <v>3.75</v>
      </c>
      <c r="J9" s="54">
        <v>10</v>
      </c>
      <c r="K9" s="55">
        <v>73.25</v>
      </c>
    </row>
    <row r="10" spans="1:11" x14ac:dyDescent="0.2">
      <c r="A10" s="73" t="s">
        <v>17</v>
      </c>
      <c r="B10" s="73"/>
      <c r="C10" s="73"/>
      <c r="D10" s="73"/>
      <c r="E10" s="54">
        <v>22.75</v>
      </c>
      <c r="F10" s="54">
        <v>30</v>
      </c>
      <c r="G10" s="54">
        <v>3.25</v>
      </c>
      <c r="H10" s="54">
        <v>4</v>
      </c>
      <c r="I10" s="54">
        <v>3.75</v>
      </c>
      <c r="J10" s="54">
        <v>10</v>
      </c>
      <c r="K10" s="55">
        <v>73.75</v>
      </c>
    </row>
    <row r="11" spans="1:11" x14ac:dyDescent="0.2">
      <c r="A11" s="73" t="s">
        <v>18</v>
      </c>
      <c r="B11" s="73"/>
      <c r="C11" s="73"/>
      <c r="D11" s="73"/>
      <c r="E11" s="54">
        <v>31.5</v>
      </c>
      <c r="F11" s="54">
        <v>34</v>
      </c>
      <c r="G11" s="54">
        <v>4</v>
      </c>
      <c r="H11" s="54">
        <v>4</v>
      </c>
      <c r="I11" s="54">
        <v>4</v>
      </c>
      <c r="J11" s="54">
        <v>10</v>
      </c>
      <c r="K11" s="55">
        <v>87.5</v>
      </c>
    </row>
    <row r="12" spans="1:11" x14ac:dyDescent="0.2">
      <c r="A12" s="73" t="s">
        <v>19</v>
      </c>
      <c r="B12" s="73"/>
      <c r="C12" s="73"/>
      <c r="D12" s="73"/>
      <c r="E12" s="54">
        <v>21</v>
      </c>
      <c r="F12" s="54">
        <v>28</v>
      </c>
      <c r="G12" s="54">
        <v>3.5</v>
      </c>
      <c r="H12" s="54">
        <v>4</v>
      </c>
      <c r="I12" s="54">
        <v>4</v>
      </c>
      <c r="J12" s="54">
        <v>10</v>
      </c>
      <c r="K12" s="55">
        <v>70.5</v>
      </c>
    </row>
  </sheetData>
  <mergeCells count="10">
    <mergeCell ref="A12:D12"/>
    <mergeCell ref="A3:D3"/>
    <mergeCell ref="A4:D4"/>
    <mergeCell ref="A10:D10"/>
    <mergeCell ref="A11:D11"/>
    <mergeCell ref="A7:D7"/>
    <mergeCell ref="A8:D8"/>
    <mergeCell ref="A9:D9"/>
    <mergeCell ref="A6:D6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1" sqref="H1"/>
    </sheetView>
  </sheetViews>
  <sheetFormatPr defaultRowHeight="12.75" x14ac:dyDescent="0.2"/>
  <cols>
    <col min="1" max="16384" width="9.140625" style="57"/>
  </cols>
  <sheetData>
    <row r="1" spans="1:11" ht="15.75" customHeight="1" x14ac:dyDescent="0.25">
      <c r="A1" s="60" t="s">
        <v>0</v>
      </c>
      <c r="B1" s="60"/>
      <c r="C1" s="60"/>
      <c r="D1" s="60"/>
      <c r="E1" s="12"/>
      <c r="F1" s="12"/>
      <c r="G1" s="12"/>
      <c r="H1" s="12" t="s">
        <v>28</v>
      </c>
      <c r="I1" s="12"/>
      <c r="J1" s="12"/>
      <c r="K1" s="12"/>
    </row>
    <row r="2" spans="1:11" ht="15.75" x14ac:dyDescent="0.25">
      <c r="A2" s="60"/>
      <c r="B2" s="59"/>
      <c r="C2" s="58"/>
      <c r="D2" s="58"/>
      <c r="E2" s="58"/>
      <c r="F2" s="58"/>
      <c r="G2" s="58"/>
      <c r="H2" s="59"/>
      <c r="I2" s="59"/>
      <c r="J2" s="59"/>
      <c r="K2" s="58"/>
    </row>
    <row r="3" spans="1:11" x14ac:dyDescent="0.2">
      <c r="A3" s="74" t="s">
        <v>3</v>
      </c>
      <c r="B3" s="74"/>
      <c r="C3" s="74"/>
      <c r="D3" s="74"/>
      <c r="E3" s="64" t="s">
        <v>4</v>
      </c>
      <c r="F3" s="64" t="s">
        <v>5</v>
      </c>
      <c r="G3" s="64" t="s">
        <v>6</v>
      </c>
      <c r="H3" s="64" t="s">
        <v>7</v>
      </c>
      <c r="I3" s="64" t="s">
        <v>9</v>
      </c>
      <c r="J3" s="64" t="s">
        <v>10</v>
      </c>
      <c r="K3" s="61" t="s">
        <v>8</v>
      </c>
    </row>
    <row r="4" spans="1:11" x14ac:dyDescent="0.2">
      <c r="A4" s="73" t="s">
        <v>11</v>
      </c>
      <c r="B4" s="73"/>
      <c r="C4" s="73"/>
      <c r="D4" s="73"/>
      <c r="E4" s="62">
        <v>25.900000000000002</v>
      </c>
      <c r="F4" s="62">
        <v>28</v>
      </c>
      <c r="G4" s="62">
        <v>4.2</v>
      </c>
      <c r="H4" s="62">
        <v>4</v>
      </c>
      <c r="I4" s="62">
        <v>4.0999999999999996</v>
      </c>
      <c r="J4" s="62">
        <v>9.1999999999999993</v>
      </c>
      <c r="K4" s="63">
        <v>75.400000000000006</v>
      </c>
    </row>
    <row r="5" spans="1:11" x14ac:dyDescent="0.2">
      <c r="A5" s="73" t="s">
        <v>12</v>
      </c>
      <c r="B5" s="73"/>
      <c r="C5" s="73"/>
      <c r="D5" s="73"/>
      <c r="E5" s="62">
        <v>29.400000000000002</v>
      </c>
      <c r="F5" s="62">
        <v>36</v>
      </c>
      <c r="G5" s="62">
        <v>4.5</v>
      </c>
      <c r="H5" s="62">
        <v>4.5999999999999996</v>
      </c>
      <c r="I5" s="62">
        <v>4.7</v>
      </c>
      <c r="J5" s="62">
        <v>9.6</v>
      </c>
      <c r="K5" s="63">
        <v>88.8</v>
      </c>
    </row>
    <row r="6" spans="1:11" x14ac:dyDescent="0.2">
      <c r="A6" s="73" t="s">
        <v>13</v>
      </c>
      <c r="B6" s="73"/>
      <c r="C6" s="73"/>
      <c r="D6" s="73"/>
      <c r="E6" s="62">
        <v>28.699999999999996</v>
      </c>
      <c r="F6" s="62">
        <v>35.200000000000003</v>
      </c>
      <c r="G6" s="62">
        <v>4.3</v>
      </c>
      <c r="H6" s="62">
        <v>4.5</v>
      </c>
      <c r="I6" s="62">
        <v>4.5</v>
      </c>
      <c r="J6" s="62">
        <v>8.4</v>
      </c>
      <c r="K6" s="63">
        <v>85.600000000000009</v>
      </c>
    </row>
    <row r="7" spans="1:11" x14ac:dyDescent="0.2">
      <c r="A7" s="73" t="s">
        <v>14</v>
      </c>
      <c r="B7" s="73"/>
      <c r="C7" s="73"/>
      <c r="D7" s="73"/>
      <c r="E7" s="62">
        <v>21</v>
      </c>
      <c r="F7" s="62">
        <v>25.6</v>
      </c>
      <c r="G7" s="62">
        <v>3.1</v>
      </c>
      <c r="H7" s="62">
        <v>3.7</v>
      </c>
      <c r="I7" s="62">
        <v>3.3</v>
      </c>
      <c r="J7" s="62">
        <v>6</v>
      </c>
      <c r="K7" s="63">
        <v>62.7</v>
      </c>
    </row>
    <row r="8" spans="1:11" x14ac:dyDescent="0.2">
      <c r="A8" s="73" t="s">
        <v>15</v>
      </c>
      <c r="B8" s="73"/>
      <c r="C8" s="73"/>
      <c r="D8" s="73"/>
      <c r="E8" s="62">
        <v>28.699999999999996</v>
      </c>
      <c r="F8" s="62">
        <v>34.4</v>
      </c>
      <c r="G8" s="62">
        <v>4.4000000000000004</v>
      </c>
      <c r="H8" s="62">
        <v>4.3</v>
      </c>
      <c r="I8" s="62">
        <v>4.4000000000000004</v>
      </c>
      <c r="J8" s="62">
        <v>8.8000000000000007</v>
      </c>
      <c r="K8" s="63">
        <v>85</v>
      </c>
    </row>
    <row r="9" spans="1:11" x14ac:dyDescent="0.2">
      <c r="A9" s="73" t="s">
        <v>16</v>
      </c>
      <c r="B9" s="73"/>
      <c r="C9" s="73"/>
      <c r="D9" s="73"/>
      <c r="E9" s="62">
        <v>22.400000000000002</v>
      </c>
      <c r="F9" s="62">
        <v>28</v>
      </c>
      <c r="G9" s="62">
        <v>3.3</v>
      </c>
      <c r="H9" s="62">
        <v>3.7</v>
      </c>
      <c r="I9" s="62">
        <v>3.8</v>
      </c>
      <c r="J9" s="62">
        <v>8</v>
      </c>
      <c r="K9" s="63">
        <v>69.2</v>
      </c>
    </row>
    <row r="10" spans="1:11" x14ac:dyDescent="0.2">
      <c r="A10" s="73" t="s">
        <v>17</v>
      </c>
      <c r="B10" s="73"/>
      <c r="C10" s="73"/>
      <c r="D10" s="73"/>
      <c r="E10" s="62">
        <v>21.7</v>
      </c>
      <c r="F10" s="62">
        <v>27.2</v>
      </c>
      <c r="G10" s="62">
        <v>3.5</v>
      </c>
      <c r="H10" s="62">
        <v>3.5</v>
      </c>
      <c r="I10" s="62">
        <v>3.9</v>
      </c>
      <c r="J10" s="62">
        <v>8.1999999999999993</v>
      </c>
      <c r="K10" s="63">
        <v>68</v>
      </c>
    </row>
    <row r="11" spans="1:11" x14ac:dyDescent="0.2">
      <c r="A11" s="73" t="s">
        <v>18</v>
      </c>
      <c r="B11" s="73"/>
      <c r="C11" s="73"/>
      <c r="D11" s="73"/>
      <c r="E11" s="62">
        <v>27.3</v>
      </c>
      <c r="F11" s="62">
        <v>35.200000000000003</v>
      </c>
      <c r="G11" s="62">
        <v>4.5999999999999996</v>
      </c>
      <c r="H11" s="62">
        <v>4.5</v>
      </c>
      <c r="I11" s="62">
        <v>4.5999999999999996</v>
      </c>
      <c r="J11" s="62">
        <v>9.4</v>
      </c>
      <c r="K11" s="63">
        <v>85.6</v>
      </c>
    </row>
    <row r="12" spans="1:11" x14ac:dyDescent="0.2">
      <c r="A12" s="73" t="s">
        <v>19</v>
      </c>
      <c r="B12" s="73"/>
      <c r="C12" s="73"/>
      <c r="D12" s="73"/>
      <c r="E12" s="62">
        <v>29.400000000000002</v>
      </c>
      <c r="F12" s="62">
        <v>32.799999999999997</v>
      </c>
      <c r="G12" s="62">
        <v>4.2</v>
      </c>
      <c r="H12" s="62">
        <v>4.4000000000000004</v>
      </c>
      <c r="I12" s="62">
        <v>4.5</v>
      </c>
      <c r="J12" s="62">
        <v>8.8000000000000007</v>
      </c>
      <c r="K12" s="63">
        <v>84.100000000000009</v>
      </c>
    </row>
  </sheetData>
  <mergeCells count="10">
    <mergeCell ref="A3:D3"/>
    <mergeCell ref="A4:D4"/>
    <mergeCell ref="A7:D7"/>
    <mergeCell ref="A6:D6"/>
    <mergeCell ref="A5:D5"/>
    <mergeCell ref="A12:D12"/>
    <mergeCell ref="A10:D10"/>
    <mergeCell ref="A11:D11"/>
    <mergeCell ref="A8:D8"/>
    <mergeCell ref="A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27" sqref="K27"/>
    </sheetView>
  </sheetViews>
  <sheetFormatPr defaultRowHeight="12.75" x14ac:dyDescent="0.2"/>
  <cols>
    <col min="1" max="16384" width="9.140625" style="57"/>
  </cols>
  <sheetData>
    <row r="1" spans="1:11" ht="15.75" customHeight="1" x14ac:dyDescent="0.25">
      <c r="A1" s="67" t="s">
        <v>0</v>
      </c>
      <c r="B1" s="67"/>
      <c r="C1" s="67"/>
      <c r="D1" s="67"/>
      <c r="E1" s="12"/>
      <c r="F1" s="12"/>
      <c r="G1" s="12"/>
      <c r="H1" s="12" t="s">
        <v>29</v>
      </c>
      <c r="I1" s="12"/>
      <c r="J1" s="12"/>
      <c r="K1" s="12"/>
    </row>
    <row r="2" spans="1:11" ht="15.75" x14ac:dyDescent="0.25">
      <c r="A2" s="67"/>
      <c r="B2" s="66"/>
      <c r="C2" s="65"/>
      <c r="D2" s="65"/>
      <c r="E2" s="65"/>
      <c r="F2" s="65"/>
      <c r="G2" s="65"/>
      <c r="H2" s="66"/>
      <c r="I2" s="66"/>
      <c r="J2" s="66"/>
      <c r="K2" s="65"/>
    </row>
    <row r="3" spans="1:11" x14ac:dyDescent="0.2">
      <c r="A3" s="74" t="s">
        <v>3</v>
      </c>
      <c r="B3" s="74"/>
      <c r="C3" s="74"/>
      <c r="D3" s="74"/>
      <c r="E3" s="71" t="s">
        <v>4</v>
      </c>
      <c r="F3" s="71" t="s">
        <v>5</v>
      </c>
      <c r="G3" s="71" t="s">
        <v>6</v>
      </c>
      <c r="H3" s="71" t="s">
        <v>7</v>
      </c>
      <c r="I3" s="71" t="s">
        <v>9</v>
      </c>
      <c r="J3" s="71" t="s">
        <v>10</v>
      </c>
      <c r="K3" s="68" t="s">
        <v>8</v>
      </c>
    </row>
    <row r="4" spans="1:11" x14ac:dyDescent="0.2">
      <c r="A4" s="73" t="s">
        <v>11</v>
      </c>
      <c r="B4" s="73"/>
      <c r="C4" s="73"/>
      <c r="D4" s="73"/>
      <c r="E4" s="69">
        <v>28</v>
      </c>
      <c r="F4" s="69">
        <v>32</v>
      </c>
      <c r="G4" s="69">
        <v>5</v>
      </c>
      <c r="H4" s="69">
        <v>5</v>
      </c>
      <c r="I4" s="69">
        <v>5</v>
      </c>
      <c r="J4" s="69">
        <v>10</v>
      </c>
      <c r="K4" s="70">
        <v>85</v>
      </c>
    </row>
    <row r="5" spans="1:11" x14ac:dyDescent="0.2">
      <c r="A5" s="73" t="s">
        <v>12</v>
      </c>
      <c r="B5" s="73"/>
      <c r="C5" s="73"/>
      <c r="D5" s="73"/>
      <c r="E5" s="69">
        <v>35</v>
      </c>
      <c r="F5" s="69">
        <v>40</v>
      </c>
      <c r="G5" s="69">
        <v>5</v>
      </c>
      <c r="H5" s="69">
        <v>5</v>
      </c>
      <c r="I5" s="69">
        <v>5</v>
      </c>
      <c r="J5" s="69">
        <v>10</v>
      </c>
      <c r="K5" s="70">
        <v>100</v>
      </c>
    </row>
    <row r="6" spans="1:11" x14ac:dyDescent="0.2">
      <c r="A6" s="73" t="s">
        <v>13</v>
      </c>
      <c r="B6" s="73"/>
      <c r="C6" s="73"/>
      <c r="D6" s="73"/>
      <c r="E6" s="69">
        <v>35</v>
      </c>
      <c r="F6" s="69">
        <v>40</v>
      </c>
      <c r="G6" s="69">
        <v>5</v>
      </c>
      <c r="H6" s="69">
        <v>5</v>
      </c>
      <c r="I6" s="69">
        <v>5</v>
      </c>
      <c r="J6" s="69">
        <v>10</v>
      </c>
      <c r="K6" s="70">
        <v>100</v>
      </c>
    </row>
    <row r="7" spans="1:11" x14ac:dyDescent="0.2">
      <c r="A7" s="73" t="s">
        <v>14</v>
      </c>
      <c r="B7" s="73"/>
      <c r="C7" s="73"/>
      <c r="D7" s="73"/>
      <c r="E7" s="69">
        <v>28</v>
      </c>
      <c r="F7" s="69">
        <v>24</v>
      </c>
      <c r="G7" s="69">
        <v>5</v>
      </c>
      <c r="H7" s="69">
        <v>5</v>
      </c>
      <c r="I7" s="69">
        <v>5</v>
      </c>
      <c r="J7" s="69">
        <v>10</v>
      </c>
      <c r="K7" s="70">
        <v>77</v>
      </c>
    </row>
    <row r="8" spans="1:11" x14ac:dyDescent="0.2">
      <c r="A8" s="73" t="s">
        <v>15</v>
      </c>
      <c r="B8" s="73"/>
      <c r="C8" s="73"/>
      <c r="D8" s="73"/>
      <c r="E8" s="69">
        <v>35</v>
      </c>
      <c r="F8" s="69">
        <v>40</v>
      </c>
      <c r="G8" s="69">
        <v>5</v>
      </c>
      <c r="H8" s="69">
        <v>5</v>
      </c>
      <c r="I8" s="69">
        <v>5</v>
      </c>
      <c r="J8" s="69">
        <v>10</v>
      </c>
      <c r="K8" s="70">
        <v>100</v>
      </c>
    </row>
    <row r="9" spans="1:11" x14ac:dyDescent="0.2">
      <c r="A9" s="73" t="s">
        <v>16</v>
      </c>
      <c r="B9" s="73"/>
      <c r="C9" s="73"/>
      <c r="D9" s="73"/>
      <c r="E9" s="69">
        <v>28</v>
      </c>
      <c r="F9" s="69">
        <v>32</v>
      </c>
      <c r="G9" s="69">
        <v>5</v>
      </c>
      <c r="H9" s="69">
        <v>5</v>
      </c>
      <c r="I9" s="69">
        <v>5</v>
      </c>
      <c r="J9" s="69">
        <v>10</v>
      </c>
      <c r="K9" s="70">
        <v>85</v>
      </c>
    </row>
    <row r="10" spans="1:11" x14ac:dyDescent="0.2">
      <c r="A10" s="73" t="s">
        <v>17</v>
      </c>
      <c r="B10" s="73"/>
      <c r="C10" s="73"/>
      <c r="D10" s="73"/>
      <c r="E10" s="69">
        <v>28</v>
      </c>
      <c r="F10" s="69">
        <v>32</v>
      </c>
      <c r="G10" s="69">
        <v>5</v>
      </c>
      <c r="H10" s="69">
        <v>5</v>
      </c>
      <c r="I10" s="69">
        <v>5</v>
      </c>
      <c r="J10" s="69">
        <v>10</v>
      </c>
      <c r="K10" s="70">
        <v>85</v>
      </c>
    </row>
    <row r="11" spans="1:11" x14ac:dyDescent="0.2">
      <c r="A11" s="73" t="s">
        <v>18</v>
      </c>
      <c r="B11" s="73"/>
      <c r="C11" s="73"/>
      <c r="D11" s="73"/>
      <c r="E11" s="69">
        <v>35</v>
      </c>
      <c r="F11" s="69">
        <v>40</v>
      </c>
      <c r="G11" s="69">
        <v>5</v>
      </c>
      <c r="H11" s="69">
        <v>5</v>
      </c>
      <c r="I11" s="69">
        <v>5</v>
      </c>
      <c r="J11" s="69">
        <v>10</v>
      </c>
      <c r="K11" s="70">
        <v>100</v>
      </c>
    </row>
    <row r="12" spans="1:11" x14ac:dyDescent="0.2">
      <c r="A12" s="73" t="s">
        <v>19</v>
      </c>
      <c r="B12" s="73"/>
      <c r="C12" s="73"/>
      <c r="D12" s="73"/>
      <c r="E12" s="69">
        <v>35</v>
      </c>
      <c r="F12" s="69">
        <v>40</v>
      </c>
      <c r="G12" s="69">
        <v>5</v>
      </c>
      <c r="H12" s="69">
        <v>5</v>
      </c>
      <c r="I12" s="69">
        <v>5</v>
      </c>
      <c r="J12" s="69">
        <v>10</v>
      </c>
      <c r="K12" s="70">
        <v>100</v>
      </c>
    </row>
  </sheetData>
  <mergeCells count="10">
    <mergeCell ref="A3:D3"/>
    <mergeCell ref="A4:D4"/>
    <mergeCell ref="A7:D7"/>
    <mergeCell ref="A6:D6"/>
    <mergeCell ref="A5:D5"/>
    <mergeCell ref="A12:D12"/>
    <mergeCell ref="A10:D10"/>
    <mergeCell ref="A11:D11"/>
    <mergeCell ref="A8:D8"/>
    <mergeCell ref="A9:D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I4" sqref="I4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15" customWidth="1"/>
    <col min="9" max="9" width="8.85546875" style="1" customWidth="1"/>
    <col min="10" max="10" width="12.28515625" style="1" customWidth="1"/>
    <col min="11" max="11" width="10.42578125" style="1" customWidth="1"/>
    <col min="12" max="12" width="12.140625" style="1" customWidth="1"/>
    <col min="13" max="13" width="11.7109375" style="1" customWidth="1"/>
    <col min="14" max="16384" width="9.140625" style="1"/>
  </cols>
  <sheetData>
    <row r="1" spans="1:11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6.25" customHeight="1" x14ac:dyDescent="0.2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5.75" thickBot="1" x14ac:dyDescent="0.25">
      <c r="J3" s="2"/>
      <c r="K3" s="2"/>
    </row>
    <row r="4" spans="1:11" s="7" customFormat="1" ht="124.5" customHeight="1" thickBot="1" x14ac:dyDescent="0.25">
      <c r="A4" s="3" t="s">
        <v>1</v>
      </c>
      <c r="B4" s="4" t="str">
        <f>'1'!H1</f>
        <v>Evaluator 1</v>
      </c>
      <c r="C4" s="4" t="str">
        <f>'2'!H1</f>
        <v>Evaluator 2</v>
      </c>
      <c r="D4" s="4" t="str">
        <f>'3'!H1</f>
        <v>Evaluator 3</v>
      </c>
      <c r="E4" s="4" t="str">
        <f>'4'!H1</f>
        <v>Evaluator 4</v>
      </c>
      <c r="F4" s="4" t="str">
        <f>'5'!H1</f>
        <v>Evaluator 5</v>
      </c>
      <c r="G4" s="4" t="str">
        <f>'6'!H1</f>
        <v>Evaluator 6</v>
      </c>
      <c r="H4" s="4" t="str">
        <f>'7'!H1</f>
        <v>Evaluator 7</v>
      </c>
      <c r="I4" s="4" t="str">
        <f>'8'!H1</f>
        <v>Evaluator 8</v>
      </c>
      <c r="J4" s="5" t="s">
        <v>21</v>
      </c>
      <c r="K4" s="6" t="s">
        <v>2</v>
      </c>
    </row>
    <row r="5" spans="1:11" ht="16.5" customHeight="1" x14ac:dyDescent="0.2">
      <c r="A5" s="8" t="str">
        <f>'1'!A4:D4</f>
        <v>Brave Architecture</v>
      </c>
      <c r="B5" s="9">
        <f>'1'!K4</f>
        <v>62</v>
      </c>
      <c r="C5" s="9">
        <f>'2'!K4</f>
        <v>69.45</v>
      </c>
      <c r="D5" s="9">
        <f>'3'!K4</f>
        <v>59.5</v>
      </c>
      <c r="E5" s="9">
        <f>'4'!K4</f>
        <v>78.7</v>
      </c>
      <c r="F5" s="9">
        <f>'5'!K4</f>
        <v>35</v>
      </c>
      <c r="G5" s="9">
        <f>'6'!K4</f>
        <v>84</v>
      </c>
      <c r="H5" s="9">
        <f>'7'!K4</f>
        <v>75.400000000000006</v>
      </c>
      <c r="I5" s="9">
        <f>'8'!K4</f>
        <v>85</v>
      </c>
      <c r="J5" s="13">
        <f>AVERAGE(B5:I5)</f>
        <v>68.631249999999994</v>
      </c>
      <c r="K5" s="10">
        <f>RANK(J5,$J$5:$J$13,0)</f>
        <v>9</v>
      </c>
    </row>
    <row r="6" spans="1:11" ht="16.5" customHeight="1" x14ac:dyDescent="0.2">
      <c r="A6" s="8" t="str">
        <f>'1'!A5:D5</f>
        <v>DLR Group</v>
      </c>
      <c r="B6" s="9">
        <f>'1'!K5</f>
        <v>85.5</v>
      </c>
      <c r="C6" s="9">
        <f>'2'!K5</f>
        <v>82.350000000000009</v>
      </c>
      <c r="D6" s="9">
        <f>'3'!K5</f>
        <v>77.400000000000006</v>
      </c>
      <c r="E6" s="9">
        <f>'4'!K5</f>
        <v>98.100000000000009</v>
      </c>
      <c r="F6" s="9">
        <f>'5'!K5</f>
        <v>45</v>
      </c>
      <c r="G6" s="9">
        <f>'6'!K5</f>
        <v>82.25</v>
      </c>
      <c r="H6" s="9">
        <f>'7'!K5</f>
        <v>88.8</v>
      </c>
      <c r="I6" s="9">
        <f>'8'!K5</f>
        <v>100</v>
      </c>
      <c r="J6" s="13">
        <f t="shared" ref="J6:J13" si="0">AVERAGE(B6:I6)</f>
        <v>82.424999999999997</v>
      </c>
      <c r="K6" s="10">
        <f t="shared" ref="K6:K13" si="1">RANK(J6,$J$5:$J$13,0)</f>
        <v>5</v>
      </c>
    </row>
    <row r="7" spans="1:11" ht="16.5" customHeight="1" x14ac:dyDescent="0.2">
      <c r="A7" s="8" t="str">
        <f>'1'!A6:D6</f>
        <v>Gensler</v>
      </c>
      <c r="B7" s="9">
        <f>'1'!K6</f>
        <v>92.5</v>
      </c>
      <c r="C7" s="9">
        <f>'2'!K6</f>
        <v>85.05</v>
      </c>
      <c r="D7" s="9">
        <f>'3'!K6</f>
        <v>73.900000000000006</v>
      </c>
      <c r="E7" s="9">
        <f>'4'!K6</f>
        <v>97.4</v>
      </c>
      <c r="F7" s="9">
        <f>'5'!K6</f>
        <v>50</v>
      </c>
      <c r="G7" s="9">
        <f>'6'!K6</f>
        <v>78.25</v>
      </c>
      <c r="H7" s="9">
        <f>'7'!K6</f>
        <v>85.600000000000009</v>
      </c>
      <c r="I7" s="9">
        <f>'8'!K6</f>
        <v>100</v>
      </c>
      <c r="J7" s="13">
        <f t="shared" si="0"/>
        <v>82.837500000000006</v>
      </c>
      <c r="K7" s="10">
        <f t="shared" si="1"/>
        <v>3</v>
      </c>
    </row>
    <row r="8" spans="1:11" x14ac:dyDescent="0.2">
      <c r="A8" s="8" t="str">
        <f>'1'!A7:D7</f>
        <v>HKS Sports</v>
      </c>
      <c r="B8" s="9">
        <f>'1'!K7</f>
        <v>80.5</v>
      </c>
      <c r="C8" s="9">
        <f>'2'!K7</f>
        <v>73.2</v>
      </c>
      <c r="D8" s="9">
        <f>'3'!K7</f>
        <v>77.8</v>
      </c>
      <c r="E8" s="9">
        <f>'4'!K7</f>
        <v>50</v>
      </c>
      <c r="F8" s="9">
        <f>'5'!K7</f>
        <v>46</v>
      </c>
      <c r="G8" s="9">
        <f>'6'!K7</f>
        <v>85.75</v>
      </c>
      <c r="H8" s="9">
        <f>'7'!K7</f>
        <v>62.7</v>
      </c>
      <c r="I8" s="9">
        <f>'8'!K7</f>
        <v>77</v>
      </c>
      <c r="J8" s="13">
        <f t="shared" si="0"/>
        <v>69.118750000000006</v>
      </c>
      <c r="K8" s="10">
        <f t="shared" si="1"/>
        <v>8</v>
      </c>
    </row>
    <row r="9" spans="1:11" x14ac:dyDescent="0.2">
      <c r="A9" s="8" t="str">
        <f>'1'!A8:D8</f>
        <v>HOK</v>
      </c>
      <c r="B9" s="9">
        <f>'1'!K8</f>
        <v>98</v>
      </c>
      <c r="C9" s="9">
        <f>'2'!K8</f>
        <v>81.199999999999989</v>
      </c>
      <c r="D9" s="9">
        <f>'3'!K8</f>
        <v>70</v>
      </c>
      <c r="E9" s="9">
        <f>'4'!K8</f>
        <v>93.8</v>
      </c>
      <c r="F9" s="9">
        <f>'5'!K8</f>
        <v>70</v>
      </c>
      <c r="G9" s="9">
        <f>'6'!K8</f>
        <v>79.75</v>
      </c>
      <c r="H9" s="9">
        <f>'7'!K8</f>
        <v>85</v>
      </c>
      <c r="I9" s="9">
        <f>'8'!K8</f>
        <v>100</v>
      </c>
      <c r="J9" s="13">
        <f t="shared" si="0"/>
        <v>84.71875</v>
      </c>
      <c r="K9" s="10">
        <f t="shared" si="1"/>
        <v>2</v>
      </c>
    </row>
    <row r="10" spans="1:11" x14ac:dyDescent="0.2">
      <c r="A10" s="8" t="str">
        <f>'1'!A9:D9</f>
        <v>Huckabee</v>
      </c>
      <c r="B10" s="9">
        <f>'1'!K9</f>
        <v>72.25</v>
      </c>
      <c r="C10" s="9">
        <f>'2'!K9</f>
        <v>66.75</v>
      </c>
      <c r="D10" s="9">
        <f>'3'!K9</f>
        <v>61.5</v>
      </c>
      <c r="E10" s="9">
        <f>'4'!K9</f>
        <v>76.900000000000006</v>
      </c>
      <c r="F10" s="9">
        <f>'5'!K9</f>
        <v>84</v>
      </c>
      <c r="G10" s="9">
        <f>'6'!K9</f>
        <v>73.25</v>
      </c>
      <c r="H10" s="9">
        <f>'7'!K9</f>
        <v>69.2</v>
      </c>
      <c r="I10" s="9">
        <f>'8'!K9</f>
        <v>85</v>
      </c>
      <c r="J10" s="13">
        <f t="shared" si="0"/>
        <v>73.606249999999989</v>
      </c>
      <c r="K10" s="10">
        <f t="shared" si="1"/>
        <v>6</v>
      </c>
    </row>
    <row r="11" spans="1:11" x14ac:dyDescent="0.2">
      <c r="A11" s="8" t="str">
        <f>'1'!A10:D10</f>
        <v>Morris</v>
      </c>
      <c r="B11" s="9">
        <f>'1'!K10</f>
        <v>78.75</v>
      </c>
      <c r="C11" s="9">
        <f>'2'!K10</f>
        <v>64.75</v>
      </c>
      <c r="D11" s="9">
        <f>'3'!K10</f>
        <v>57.5</v>
      </c>
      <c r="E11" s="9">
        <f>'4'!K10</f>
        <v>76.8</v>
      </c>
      <c r="F11" s="9">
        <f>'5'!K10</f>
        <v>77</v>
      </c>
      <c r="G11" s="9">
        <f>'6'!K10</f>
        <v>73.75</v>
      </c>
      <c r="H11" s="9">
        <f>'7'!K10</f>
        <v>68</v>
      </c>
      <c r="I11" s="9">
        <f>'8'!K10</f>
        <v>85</v>
      </c>
      <c r="J11" s="13">
        <f t="shared" si="0"/>
        <v>72.693749999999994</v>
      </c>
      <c r="K11" s="10">
        <f t="shared" si="1"/>
        <v>7</v>
      </c>
    </row>
    <row r="12" spans="1:11" x14ac:dyDescent="0.2">
      <c r="A12" s="8" t="str">
        <f>'1'!A11:D11</f>
        <v>PBK Sports</v>
      </c>
      <c r="B12" s="9">
        <f>'1'!K11</f>
        <v>84.5</v>
      </c>
      <c r="C12" s="9">
        <f>'2'!K11</f>
        <v>82</v>
      </c>
      <c r="D12" s="9">
        <f>'3'!K11</f>
        <v>61.2</v>
      </c>
      <c r="E12" s="9">
        <f>'4'!K11</f>
        <v>91.6</v>
      </c>
      <c r="F12" s="9">
        <f>'5'!K11</f>
        <v>86</v>
      </c>
      <c r="G12" s="9">
        <f>'6'!K11</f>
        <v>87.5</v>
      </c>
      <c r="H12" s="9">
        <f>'7'!K11</f>
        <v>85.6</v>
      </c>
      <c r="I12" s="9">
        <f>'8'!K11</f>
        <v>100</v>
      </c>
      <c r="J12" s="13">
        <f t="shared" si="0"/>
        <v>84.8</v>
      </c>
      <c r="K12" s="10">
        <f t="shared" si="1"/>
        <v>1</v>
      </c>
    </row>
    <row r="13" spans="1:11" x14ac:dyDescent="0.2">
      <c r="A13" s="8" t="str">
        <f>'1'!A12:D12</f>
        <v>Populous</v>
      </c>
      <c r="B13" s="9">
        <f>'1'!K12</f>
        <v>77.75</v>
      </c>
      <c r="C13" s="9">
        <f>'2'!K12</f>
        <v>78.8</v>
      </c>
      <c r="D13" s="9">
        <f>'3'!K12</f>
        <v>75.5</v>
      </c>
      <c r="E13" s="9">
        <f>'4'!K12</f>
        <v>90.600000000000009</v>
      </c>
      <c r="F13" s="9">
        <f>'5'!K12</f>
        <v>85</v>
      </c>
      <c r="G13" s="9">
        <f>'6'!K12</f>
        <v>70.5</v>
      </c>
      <c r="H13" s="9">
        <f>'7'!K12</f>
        <v>84.100000000000009</v>
      </c>
      <c r="I13" s="9">
        <f>'8'!K12</f>
        <v>100</v>
      </c>
      <c r="J13" s="13">
        <f t="shared" si="0"/>
        <v>82.78125</v>
      </c>
      <c r="K13" s="10">
        <f t="shared" si="1"/>
        <v>4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2017-07-20T19:36:18Z</dcterms:modified>
</cp:coreProperties>
</file>