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tphan2\AppData\Local\Microsoft\Windows\Temporary Internet Files\Content.Outlook\T9PSMN60\"/>
    </mc:Choice>
  </mc:AlternateContent>
  <bookViews>
    <workbookView xWindow="7740" yWindow="-180" windowWidth="17115" windowHeight="9855"/>
  </bookViews>
  <sheets>
    <sheet name="1" sheetId="56" r:id="rId1"/>
    <sheet name="2" sheetId="55" r:id="rId2"/>
    <sheet name="3" sheetId="54" r:id="rId3"/>
    <sheet name="4" sheetId="53" r:id="rId4"/>
    <sheet name="5" sheetId="52" r:id="rId5"/>
    <sheet name="Technical" sheetId="36" r:id="rId6"/>
    <sheet name="Non-Technical" sheetId="37" r:id="rId7"/>
    <sheet name="Summary" sheetId="1" r:id="rId8"/>
    <sheet name="Evaluation Matrix" sheetId="5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calcPr calcId="152511"/>
</workbook>
</file>

<file path=xl/calcChain.xml><?xml version="1.0" encoding="utf-8"?>
<calcChain xmlns="http://schemas.openxmlformats.org/spreadsheetml/2006/main">
  <c r="U8" i="57" l="1"/>
  <c r="T8" i="57"/>
  <c r="Q8" i="57"/>
  <c r="N8" i="57"/>
  <c r="K8" i="57"/>
  <c r="H8" i="57"/>
  <c r="E8" i="57"/>
  <c r="B8" i="57"/>
  <c r="E1" i="57"/>
  <c r="J4" i="56" l="1"/>
  <c r="I4" i="56"/>
  <c r="H4" i="56"/>
  <c r="G4" i="56"/>
  <c r="F4" i="56"/>
  <c r="E4" i="56"/>
  <c r="K4" i="56" s="1"/>
  <c r="B5" i="36" s="1"/>
  <c r="A4" i="56"/>
  <c r="A5" i="36" s="1"/>
  <c r="J4" i="55" l="1"/>
  <c r="I4" i="55"/>
  <c r="H4" i="55"/>
  <c r="G4" i="55"/>
  <c r="F4" i="55"/>
  <c r="E4" i="55"/>
  <c r="K4" i="55" s="1"/>
  <c r="C5" i="36" s="1"/>
  <c r="A4" i="55"/>
  <c r="C4" i="36"/>
  <c r="J4" i="54" l="1"/>
  <c r="I4" i="54"/>
  <c r="H4" i="54"/>
  <c r="G4" i="54"/>
  <c r="F4" i="54"/>
  <c r="E4" i="54"/>
  <c r="K4" i="54" s="1"/>
  <c r="D5" i="36" s="1"/>
  <c r="A4" i="54"/>
  <c r="D4" i="36"/>
  <c r="J4" i="53" l="1"/>
  <c r="I4" i="53"/>
  <c r="H4" i="53"/>
  <c r="G4" i="53"/>
  <c r="F4" i="53"/>
  <c r="E4" i="53"/>
  <c r="B5" i="37" s="1"/>
  <c r="A4" i="53"/>
  <c r="K4" i="53" l="1"/>
  <c r="E5" i="36"/>
  <c r="B4" i="37"/>
  <c r="E4" i="36"/>
  <c r="J4" i="52"/>
  <c r="I4" i="52"/>
  <c r="H4" i="52"/>
  <c r="G4" i="52"/>
  <c r="F4" i="52"/>
  <c r="E4" i="52"/>
  <c r="A4" i="52"/>
  <c r="F4" i="36"/>
  <c r="K4" i="52" l="1"/>
  <c r="F5" i="36" s="1"/>
  <c r="D4" i="1"/>
  <c r="E4" i="1"/>
  <c r="F4" i="1"/>
  <c r="C4" i="1"/>
  <c r="B4" i="1"/>
  <c r="A5" i="37"/>
  <c r="A5" i="1" s="1"/>
  <c r="B5" i="1" l="1"/>
  <c r="C5" i="1"/>
  <c r="F5" i="1"/>
  <c r="E5" i="1"/>
  <c r="D5" i="1"/>
  <c r="G5" i="1" l="1"/>
  <c r="G5" i="36"/>
  <c r="H5" i="36" s="1"/>
  <c r="C5" i="37"/>
  <c r="D5" i="37" s="1"/>
  <c r="H5" i="1" l="1"/>
  <c r="I5" i="1" s="1"/>
  <c r="J5" i="1" s="1"/>
</calcChain>
</file>

<file path=xl/sharedStrings.xml><?xml version="1.0" encoding="utf-8"?>
<sst xmlns="http://schemas.openxmlformats.org/spreadsheetml/2006/main" count="119" uniqueCount="47">
  <si>
    <t>Company/Vendor Name</t>
  </si>
  <si>
    <t>Ranking</t>
  </si>
  <si>
    <r>
      <t>RESPONDENT SUMMARY</t>
    </r>
    <r>
      <rPr>
        <b/>
        <sz val="12"/>
        <color rgb="FFFF0000"/>
        <rFont val="Arial"/>
        <family val="2"/>
      </rPr>
      <t xml:space="preserve"> </t>
    </r>
  </si>
  <si>
    <t>Average  Technical Score</t>
  </si>
  <si>
    <t>Non-Technical Score                      (cost)</t>
  </si>
  <si>
    <t>Average Technical Score</t>
  </si>
  <si>
    <t>Total Score</t>
  </si>
  <si>
    <t xml:space="preserve">RESPONDENT SUMMARY </t>
  </si>
  <si>
    <t>Company/Vendor Name:</t>
  </si>
  <si>
    <t>Criteria 1</t>
  </si>
  <si>
    <t>Criteria 2</t>
  </si>
  <si>
    <t>Criteria 3</t>
  </si>
  <si>
    <t>TOTAL</t>
  </si>
  <si>
    <t>Criteria 4</t>
  </si>
  <si>
    <t>Criteria 5</t>
  </si>
  <si>
    <t>Criteria 6</t>
  </si>
  <si>
    <t>RFP730-17121 KUHF_KUHT Leased Tower Space</t>
  </si>
  <si>
    <t>Evaluator 1</t>
  </si>
  <si>
    <t>Evaluator 2</t>
  </si>
  <si>
    <t>Evaluator 3</t>
  </si>
  <si>
    <t>Evaluator 4</t>
  </si>
  <si>
    <t>Evaluator 5</t>
  </si>
  <si>
    <t>Prepared By: Buyer 2 9/15/17</t>
  </si>
  <si>
    <t>Checked By :  Buyer 3 9/15/17</t>
  </si>
  <si>
    <t>RESPONDENT EVALUATION MATRIX</t>
  </si>
  <si>
    <t>Evaluator Name:</t>
  </si>
  <si>
    <t xml:space="preserve">Criteria 1 </t>
  </si>
  <si>
    <t>Reputation of the vendor and of the vendor’s goods or services</t>
  </si>
  <si>
    <t>Quality of the vendor’s goods or services</t>
  </si>
  <si>
    <t>Extent to which the goods or services meet UHS’ needs</t>
  </si>
  <si>
    <t xml:space="preserve">Total long-term cost to UHS of acquiring vendor’s goods and services </t>
  </si>
  <si>
    <t>Ability of the vendor’s proposal to meet the requirements of the institution’s solicitation document, so that any vendor proposal that is non-responsive to the criteria set forth in the solicitation document shall be rejected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</si>
  <si>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</si>
  <si>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</si>
  <si>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</si>
  <si>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</si>
  <si>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</si>
  <si>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</si>
  <si>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</si>
  <si>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</si>
  <si>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</si>
  <si>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</si>
  <si>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</si>
  <si>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</si>
  <si>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</si>
  <si>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</si>
  <si>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List purchase price 
**Do not Evaluate Cost.  Evaluator 4 Will Evaluate Cost***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</si>
</sst>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5">
    <xf numFmtId="0" fontId="0" fillId="0" borderId="0"/>
    <xf numFmtId="44" fontId="25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25" fillId="4" borderId="7" applyNumberFormat="0" applyFont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8" applyNumberFormat="0" applyAlignment="0" applyProtection="0"/>
    <xf numFmtId="0" fontId="31" fillId="24" borderId="9" applyNumberFormat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8" applyNumberFormat="0" applyAlignment="0" applyProtection="0"/>
    <xf numFmtId="0" fontId="38" fillId="0" borderId="13" applyNumberFormat="0" applyFill="0" applyAlignment="0" applyProtection="0"/>
    <xf numFmtId="0" fontId="39" fillId="25" borderId="0" applyNumberFormat="0" applyBorder="0" applyAlignment="0" applyProtection="0"/>
    <xf numFmtId="0" fontId="26" fillId="4" borderId="7" applyNumberFormat="0" applyFont="0" applyAlignment="0" applyProtection="0"/>
    <xf numFmtId="0" fontId="40" fillId="23" borderId="14" applyNumberFormat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21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8" applyNumberFormat="0" applyAlignment="0" applyProtection="0"/>
    <xf numFmtId="0" fontId="31" fillId="24" borderId="9" applyNumberFormat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8" applyNumberFormat="0" applyAlignment="0" applyProtection="0"/>
    <xf numFmtId="0" fontId="38" fillId="0" borderId="13" applyNumberFormat="0" applyFill="0" applyAlignment="0" applyProtection="0"/>
    <xf numFmtId="0" fontId="39" fillId="25" borderId="0" applyNumberFormat="0" applyBorder="0" applyAlignment="0" applyProtection="0"/>
    <xf numFmtId="0" fontId="40" fillId="23" borderId="14" applyNumberFormat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25" fillId="0" borderId="0"/>
    <xf numFmtId="0" fontId="25" fillId="4" borderId="7" applyNumberFormat="0" applyFont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24" fillId="0" borderId="0" xfId="0" applyFont="1"/>
    <xf numFmtId="0" fontId="24" fillId="0" borderId="0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4" xfId="0" applyFont="1" applyFill="1" applyBorder="1" applyAlignment="1">
      <alignment horizontal="center"/>
    </xf>
    <xf numFmtId="4" fontId="24" fillId="0" borderId="5" xfId="0" applyNumberFormat="1" applyFont="1" applyBorder="1"/>
    <xf numFmtId="0" fontId="24" fillId="3" borderId="6" xfId="0" applyFont="1" applyFill="1" applyBorder="1" applyAlignment="1">
      <alignment horizontal="center"/>
    </xf>
    <xf numFmtId="4" fontId="24" fillId="0" borderId="16" xfId="0" applyNumberFormat="1" applyFont="1" applyBorder="1"/>
    <xf numFmtId="0" fontId="23" fillId="3" borderId="18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4" fillId="0" borderId="0" xfId="0" applyFont="1" applyFill="1"/>
    <xf numFmtId="0" fontId="23" fillId="26" borderId="2" xfId="0" applyFont="1" applyFill="1" applyBorder="1" applyAlignment="1">
      <alignment horizontal="center" vertical="center" textRotation="90" wrapText="1"/>
    </xf>
    <xf numFmtId="0" fontId="48" fillId="0" borderId="0" xfId="0" applyFont="1" applyFill="1"/>
    <xf numFmtId="0" fontId="23" fillId="0" borderId="0" xfId="2" applyFont="1" applyBorder="1" applyAlignment="1"/>
    <xf numFmtId="0" fontId="25" fillId="0" borderId="0" xfId="2"/>
    <xf numFmtId="0" fontId="25" fillId="0" borderId="0" xfId="2" applyBorder="1"/>
    <xf numFmtId="0" fontId="46" fillId="0" borderId="21" xfId="113" applyFont="1" applyBorder="1" applyAlignment="1">
      <alignment horizontal="center"/>
    </xf>
    <xf numFmtId="0" fontId="45" fillId="3" borderId="21" xfId="113" applyFont="1" applyFill="1" applyBorder="1" applyAlignment="1">
      <alignment horizontal="center"/>
    </xf>
    <xf numFmtId="0" fontId="47" fillId="0" borderId="0" xfId="2" applyFont="1"/>
    <xf numFmtId="0" fontId="47" fillId="3" borderId="0" xfId="2" applyFont="1" applyFill="1"/>
    <xf numFmtId="0" fontId="23" fillId="0" borderId="0" xfId="0" applyFont="1" applyAlignment="1"/>
    <xf numFmtId="0" fontId="49" fillId="0" borderId="0" xfId="0" applyFont="1"/>
    <xf numFmtId="0" fontId="50" fillId="0" borderId="0" xfId="0" applyFont="1" applyBorder="1" applyAlignment="1">
      <alignment horizontal="center"/>
    </xf>
    <xf numFmtId="0" fontId="51" fillId="0" borderId="0" xfId="114" applyFont="1"/>
    <xf numFmtId="0" fontId="45" fillId="3" borderId="25" xfId="114" applyFont="1" applyFill="1" applyBorder="1" applyAlignment="1">
      <alignment horizontal="center" vertical="center"/>
    </xf>
    <xf numFmtId="0" fontId="45" fillId="0" borderId="0" xfId="114" applyFont="1" applyAlignment="1">
      <alignment horizontal="center"/>
    </xf>
    <xf numFmtId="0" fontId="46" fillId="28" borderId="26" xfId="114" applyFont="1" applyFill="1" applyBorder="1" applyAlignment="1">
      <alignment horizontal="center"/>
    </xf>
    <xf numFmtId="0" fontId="46" fillId="0" borderId="27" xfId="114" applyFont="1" applyFill="1" applyBorder="1" applyAlignment="1">
      <alignment horizontal="center"/>
    </xf>
    <xf numFmtId="0" fontId="46" fillId="29" borderId="28" xfId="114" applyFont="1" applyFill="1" applyBorder="1" applyAlignment="1">
      <alignment horizontal="center"/>
    </xf>
    <xf numFmtId="0" fontId="45" fillId="28" borderId="26" xfId="114" applyFont="1" applyFill="1" applyBorder="1" applyAlignment="1">
      <alignment horizontal="center"/>
    </xf>
    <xf numFmtId="0" fontId="45" fillId="0" borderId="27" xfId="114" applyFont="1" applyFill="1" applyBorder="1" applyAlignment="1">
      <alignment horizontal="center"/>
    </xf>
    <xf numFmtId="0" fontId="45" fillId="29" borderId="28" xfId="114" applyFont="1" applyFill="1" applyBorder="1" applyAlignment="1">
      <alignment horizontal="center"/>
    </xf>
    <xf numFmtId="0" fontId="51" fillId="0" borderId="29" xfId="114" applyFont="1" applyBorder="1" applyAlignment="1">
      <alignment horizontal="center"/>
    </xf>
    <xf numFmtId="0" fontId="25" fillId="0" borderId="30" xfId="88" applyFont="1" applyFill="1" applyBorder="1" applyAlignment="1">
      <alignment horizontal="center"/>
    </xf>
    <xf numFmtId="0" fontId="47" fillId="28" borderId="31" xfId="114" applyFont="1" applyFill="1" applyBorder="1" applyAlignment="1">
      <alignment horizontal="center"/>
    </xf>
    <xf numFmtId="0" fontId="47" fillId="0" borderId="32" xfId="114" applyFont="1" applyFill="1" applyBorder="1" applyAlignment="1">
      <alignment horizontal="center"/>
    </xf>
    <xf numFmtId="0" fontId="47" fillId="29" borderId="6" xfId="114" applyFont="1" applyFill="1" applyBorder="1" applyAlignment="1">
      <alignment horizontal="center"/>
    </xf>
    <xf numFmtId="0" fontId="51" fillId="28" borderId="31" xfId="114" applyFont="1" applyFill="1" applyBorder="1" applyAlignment="1">
      <alignment horizontal="center"/>
    </xf>
    <xf numFmtId="0" fontId="51" fillId="0" borderId="32" xfId="114" applyFont="1" applyFill="1" applyBorder="1" applyAlignment="1">
      <alignment horizontal="center"/>
    </xf>
    <xf numFmtId="0" fontId="51" fillId="29" borderId="6" xfId="114" applyFont="1" applyFill="1" applyBorder="1" applyAlignment="1">
      <alignment horizontal="center"/>
    </xf>
    <xf numFmtId="0" fontId="51" fillId="3" borderId="29" xfId="114" applyFont="1" applyFill="1" applyBorder="1" applyAlignment="1">
      <alignment horizontal="center"/>
    </xf>
    <xf numFmtId="0" fontId="25" fillId="0" borderId="0" xfId="88" applyFont="1" applyFill="1" applyBorder="1" applyAlignment="1">
      <alignment horizontal="center"/>
    </xf>
    <xf numFmtId="0" fontId="47" fillId="0" borderId="0" xfId="114" applyFont="1" applyFill="1" applyBorder="1" applyAlignment="1">
      <alignment horizontal="center"/>
    </xf>
    <xf numFmtId="0" fontId="51" fillId="0" borderId="0" xfId="114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Border="1"/>
    <xf numFmtId="0" fontId="53" fillId="0" borderId="19" xfId="0" applyFont="1" applyBorder="1"/>
    <xf numFmtId="0" fontId="53" fillId="0" borderId="33" xfId="0" applyFont="1" applyBorder="1"/>
    <xf numFmtId="0" fontId="53" fillId="0" borderId="0" xfId="0" applyFont="1" applyBorder="1"/>
    <xf numFmtId="0" fontId="23" fillId="2" borderId="0" xfId="2" applyFont="1" applyFill="1" applyBorder="1" applyAlignment="1">
      <alignment horizontal="center" vertical="center" wrapText="1"/>
    </xf>
    <xf numFmtId="0" fontId="45" fillId="0" borderId="21" xfId="113" applyFont="1" applyBorder="1" applyAlignment="1">
      <alignment horizontal="center"/>
    </xf>
    <xf numFmtId="0" fontId="46" fillId="0" borderId="0" xfId="2" applyFont="1" applyAlignment="1">
      <alignment horizontal="center"/>
    </xf>
    <xf numFmtId="0" fontId="23" fillId="0" borderId="0" xfId="0" applyFont="1" applyAlignment="1">
      <alignment horizontal="center"/>
    </xf>
    <xf numFmtId="0" fontId="23" fillId="2" borderId="0" xfId="0" applyFont="1" applyFill="1" applyAlignment="1">
      <alignment horizontal="center" vertical="center" wrapText="1"/>
    </xf>
    <xf numFmtId="0" fontId="25" fillId="0" borderId="38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0" fontId="25" fillId="0" borderId="41" xfId="0" applyFont="1" applyBorder="1" applyAlignment="1">
      <alignment horizontal="left"/>
    </xf>
    <xf numFmtId="0" fontId="25" fillId="0" borderId="42" xfId="0" applyFont="1" applyBorder="1" applyAlignment="1">
      <alignment horizontal="left"/>
    </xf>
    <xf numFmtId="0" fontId="25" fillId="0" borderId="43" xfId="0" applyFont="1" applyBorder="1" applyAlignment="1">
      <alignment horizontal="left"/>
    </xf>
    <xf numFmtId="0" fontId="53" fillId="0" borderId="0" xfId="0" applyFont="1" applyAlignment="1">
      <alignment horizontal="center" vertical="top" wrapText="1"/>
    </xf>
    <xf numFmtId="0" fontId="53" fillId="0" borderId="34" xfId="0" applyFont="1" applyBorder="1" applyAlignment="1">
      <alignment horizontal="center" vertical="top" wrapText="1"/>
    </xf>
    <xf numFmtId="0" fontId="53" fillId="2" borderId="35" xfId="0" applyFont="1" applyFill="1" applyBorder="1" applyAlignment="1">
      <alignment horizontal="center"/>
    </xf>
    <xf numFmtId="0" fontId="53" fillId="2" borderId="36" xfId="0" applyFont="1" applyFill="1" applyBorder="1" applyAlignment="1">
      <alignment horizontal="center"/>
    </xf>
    <xf numFmtId="0" fontId="53" fillId="2" borderId="37" xfId="0" applyFont="1" applyFill="1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25" fillId="0" borderId="39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0" fontId="52" fillId="0" borderId="23" xfId="114" applyFont="1" applyFill="1" applyBorder="1" applyAlignment="1">
      <alignment horizontal="left" vertical="center" wrapText="1"/>
    </xf>
    <xf numFmtId="0" fontId="52" fillId="0" borderId="24" xfId="114" applyFont="1" applyFill="1" applyBorder="1" applyAlignment="1">
      <alignment horizontal="left" vertical="center" wrapText="1"/>
    </xf>
    <xf numFmtId="0" fontId="52" fillId="0" borderId="18" xfId="114" applyFont="1" applyFill="1" applyBorder="1" applyAlignment="1">
      <alignment horizontal="left" vertical="center" wrapText="1"/>
    </xf>
    <xf numFmtId="0" fontId="46" fillId="0" borderId="23" xfId="114" applyFont="1" applyFill="1" applyBorder="1" applyAlignment="1">
      <alignment horizontal="left" vertical="center" wrapText="1"/>
    </xf>
    <xf numFmtId="0" fontId="46" fillId="0" borderId="24" xfId="114" applyFont="1" applyFill="1" applyBorder="1" applyAlignment="1">
      <alignment horizontal="left" vertical="center" wrapText="1"/>
    </xf>
    <xf numFmtId="0" fontId="46" fillId="0" borderId="18" xfId="114" applyFont="1" applyFill="1" applyBorder="1" applyAlignment="1">
      <alignment horizontal="left" vertical="center" wrapText="1"/>
    </xf>
    <xf numFmtId="0" fontId="46" fillId="0" borderId="23" xfId="114" applyFont="1" applyFill="1" applyBorder="1" applyAlignment="1">
      <alignment horizontal="center" vertical="center" wrapText="1"/>
    </xf>
    <xf numFmtId="0" fontId="46" fillId="0" borderId="24" xfId="114" applyFont="1" applyFill="1" applyBorder="1" applyAlignment="1">
      <alignment horizontal="center" vertical="center" wrapText="1"/>
    </xf>
    <xf numFmtId="0" fontId="46" fillId="0" borderId="18" xfId="114" applyFont="1" applyFill="1" applyBorder="1" applyAlignment="1">
      <alignment horizontal="center" vertical="center" wrapText="1"/>
    </xf>
    <xf numFmtId="0" fontId="50" fillId="0" borderId="0" xfId="114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49" fillId="27" borderId="0" xfId="0" applyFont="1" applyFill="1" applyBorder="1" applyAlignment="1">
      <alignment horizontal="center"/>
    </xf>
  </cellXfs>
  <cellStyles count="115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5"/>
    <cellStyle name="Normal 4 14" xfId="106"/>
    <cellStyle name="Normal 4 15" xfId="107"/>
    <cellStyle name="Normal 4 16" xfId="108"/>
    <cellStyle name="Normal 4 17" xfId="109"/>
    <cellStyle name="Normal 4 18" xfId="110"/>
    <cellStyle name="Normal 4 19" xfId="111"/>
    <cellStyle name="Normal 4 2" xfId="47"/>
    <cellStyle name="Normal 4 20" xfId="112"/>
    <cellStyle name="Normal 4 21" xfId="113"/>
    <cellStyle name="Normal 4 22" xfId="114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2"/>
    <cellStyle name="Note 2" xfId="5"/>
    <cellStyle name="Note 3" xfId="89"/>
    <cellStyle name="Note 4" xfId="42"/>
    <cellStyle name="Output 2" xfId="84"/>
    <cellStyle name="Output 3" xfId="43"/>
    <cellStyle name="Percent 2" xfId="103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Open%20Records%20-%20Evaluations\FY17\Copy%20of%20Evaluation%20Matrix%20RFP730-17121%20KUHF_KUHT%20Leased%20Tower%20Space_Cast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Open%20Records%20-%20Evaluations\FY17\Evaluation%20Matrix%20RFP730-17121%20KUHF_KUHT%20Leased%20Tower%20Space%20_Shum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Open%20Records%20-%20Evaluations\FY17\Evaluation%20Matrix%20RFP730-17121%20KUHF_KUHT%20Leased%20Tower%20Space%20Adam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Open%20Records%20-%20Evaluations\FY17\Evaluation%20Matrix%20RFP730-17121%20KUHF_KUHT%20Leased%20Tower%20Space_Bickne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Open%20Records%20-%20Evaluations\FY17\Evaluation%20Matrix%20RFP730-17121%20KUHF_KUHT%20Leased%20Tower%20Space_Shapir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enner's%20Bids\FY17%20Solicitations\RFP730-17121%20KUHF_KUHT%20Leased%20Tower%20Space\Evaluations\Copy%20of%20Evaluation%20Matrix%20RFP730-17121%20KUHF_KUHT%20Leased%20Tower%20Space_Ca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American Tower</v>
          </cell>
        </row>
      </sheetData>
      <sheetData sheetId="2">
        <row r="3">
          <cell r="C3" t="str">
            <v>Frank Castro</v>
          </cell>
        </row>
        <row r="8">
          <cell r="E8">
            <v>0</v>
          </cell>
          <cell r="H8">
            <v>6</v>
          </cell>
          <cell r="K8">
            <v>12</v>
          </cell>
          <cell r="N8">
            <v>12</v>
          </cell>
          <cell r="Q8">
            <v>6</v>
          </cell>
          <cell r="T8">
            <v>12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American Tower</v>
          </cell>
        </row>
      </sheetData>
      <sheetData sheetId="2">
        <row r="3">
          <cell r="C3" t="str">
            <v>Lisa Trapani Shumate</v>
          </cell>
        </row>
        <row r="8">
          <cell r="E8">
            <v>0</v>
          </cell>
          <cell r="H8">
            <v>8</v>
          </cell>
          <cell r="K8">
            <v>20</v>
          </cell>
          <cell r="N8">
            <v>20</v>
          </cell>
          <cell r="Q8">
            <v>8</v>
          </cell>
          <cell r="T8">
            <v>16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American Tower</v>
          </cell>
        </row>
      </sheetData>
      <sheetData sheetId="2">
        <row r="3">
          <cell r="C3" t="str">
            <v>Josh Adams</v>
          </cell>
        </row>
        <row r="8">
          <cell r="E8">
            <v>0</v>
          </cell>
          <cell r="H8">
            <v>8</v>
          </cell>
          <cell r="K8">
            <v>18.8</v>
          </cell>
          <cell r="N8">
            <v>18</v>
          </cell>
          <cell r="Q8">
            <v>8</v>
          </cell>
          <cell r="T8">
            <v>13.6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American Tower</v>
          </cell>
        </row>
      </sheetData>
      <sheetData sheetId="2">
        <row r="3">
          <cell r="C3" t="str">
            <v>Andrew Bicknell</v>
          </cell>
        </row>
        <row r="8">
          <cell r="E8">
            <v>12</v>
          </cell>
          <cell r="H8">
            <v>8</v>
          </cell>
          <cell r="K8">
            <v>16</v>
          </cell>
          <cell r="N8">
            <v>12</v>
          </cell>
          <cell r="Q8">
            <v>6</v>
          </cell>
          <cell r="T8">
            <v>12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American Tower</v>
          </cell>
        </row>
      </sheetData>
      <sheetData sheetId="2">
        <row r="3">
          <cell r="C3" t="str">
            <v>Ruth Shapiro</v>
          </cell>
        </row>
        <row r="8">
          <cell r="E8">
            <v>0</v>
          </cell>
          <cell r="H8">
            <v>6.8</v>
          </cell>
          <cell r="K8">
            <v>13.6</v>
          </cell>
          <cell r="N8">
            <v>13.2</v>
          </cell>
          <cell r="Q8">
            <v>0</v>
          </cell>
          <cell r="T8">
            <v>14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RFP730-17121 KUHF_KUHT Leased Tower Space</v>
          </cell>
        </row>
      </sheetData>
      <sheetData sheetId="1">
        <row r="4">
          <cell r="A4" t="str">
            <v>American Tower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"/>
  <sheetViews>
    <sheetView tabSelected="1" workbookViewId="0">
      <selection activeCell="D24" sqref="D24"/>
    </sheetView>
  </sheetViews>
  <sheetFormatPr defaultRowHeight="12.75" x14ac:dyDescent="0.2"/>
  <cols>
    <col min="1" max="4" width="9.140625" style="20"/>
    <col min="5" max="6" width="9" style="20" bestFit="1" customWidth="1"/>
    <col min="7" max="10" width="9" style="20" customWidth="1"/>
    <col min="11" max="11" width="6.5703125" style="20" bestFit="1" customWidth="1"/>
    <col min="12" max="16384" width="9.140625" style="20"/>
  </cols>
  <sheetData>
    <row r="1" spans="1:11" ht="15.75" x14ac:dyDescent="0.25">
      <c r="A1" s="19" t="s">
        <v>7</v>
      </c>
      <c r="B1" s="19"/>
      <c r="C1" s="19"/>
      <c r="D1" s="19"/>
      <c r="E1" s="55" t="s">
        <v>17</v>
      </c>
      <c r="F1" s="55"/>
      <c r="G1" s="55"/>
      <c r="H1" s="55"/>
      <c r="I1" s="55"/>
      <c r="J1" s="55"/>
      <c r="K1" s="55"/>
    </row>
    <row r="2" spans="1:11" ht="15.75" x14ac:dyDescent="0.25">
      <c r="A2" s="19"/>
      <c r="B2" s="21"/>
    </row>
    <row r="3" spans="1:11" x14ac:dyDescent="0.2">
      <c r="A3" s="56" t="s">
        <v>8</v>
      </c>
      <c r="B3" s="56"/>
      <c r="C3" s="56"/>
      <c r="D3" s="56"/>
      <c r="E3" s="22" t="s">
        <v>9</v>
      </c>
      <c r="F3" s="22" t="s">
        <v>10</v>
      </c>
      <c r="G3" s="22" t="s">
        <v>11</v>
      </c>
      <c r="H3" s="22" t="s">
        <v>13</v>
      </c>
      <c r="I3" s="22" t="s">
        <v>14</v>
      </c>
      <c r="J3" s="22" t="s">
        <v>15</v>
      </c>
      <c r="K3" s="23" t="s">
        <v>12</v>
      </c>
    </row>
    <row r="4" spans="1:11" x14ac:dyDescent="0.2">
      <c r="A4" s="57" t="str">
        <f>'[1]RFP Submittal'!A4</f>
        <v>American Tower</v>
      </c>
      <c r="B4" s="57"/>
      <c r="C4" s="57"/>
      <c r="D4" s="57"/>
      <c r="E4" s="24">
        <f>[1]Evaluation!E8</f>
        <v>0</v>
      </c>
      <c r="F4" s="24">
        <f>[1]Evaluation!H8</f>
        <v>6</v>
      </c>
      <c r="G4" s="24">
        <f>[1]Evaluation!K8</f>
        <v>12</v>
      </c>
      <c r="H4" s="24">
        <f>[1]Evaluation!N8</f>
        <v>12</v>
      </c>
      <c r="I4" s="24">
        <f>[1]Evaluation!Q8</f>
        <v>6</v>
      </c>
      <c r="J4" s="24">
        <f>[1]Evaluation!T8</f>
        <v>12</v>
      </c>
      <c r="K4" s="25">
        <f>SUM(E4:J4)</f>
        <v>48</v>
      </c>
    </row>
  </sheetData>
  <mergeCells count="3">
    <mergeCell ref="E1:K1"/>
    <mergeCell ref="A3:D3"/>
    <mergeCell ref="A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"/>
  <sheetViews>
    <sheetView workbookViewId="0">
      <selection activeCell="B26" sqref="B26"/>
    </sheetView>
  </sheetViews>
  <sheetFormatPr defaultRowHeight="12.75" x14ac:dyDescent="0.2"/>
  <cols>
    <col min="1" max="4" width="9.140625" style="20"/>
    <col min="5" max="6" width="9" style="20" bestFit="1" customWidth="1"/>
    <col min="7" max="10" width="9" style="20" customWidth="1"/>
    <col min="11" max="11" width="6.5703125" style="20" bestFit="1" customWidth="1"/>
    <col min="12" max="16384" width="9.140625" style="20"/>
  </cols>
  <sheetData>
    <row r="1" spans="1:11" ht="15.75" x14ac:dyDescent="0.25">
      <c r="A1" s="19" t="s">
        <v>7</v>
      </c>
      <c r="B1" s="19"/>
      <c r="C1" s="19"/>
      <c r="D1" s="19"/>
      <c r="E1" s="55" t="s">
        <v>18</v>
      </c>
      <c r="F1" s="55"/>
      <c r="G1" s="55"/>
      <c r="H1" s="55"/>
      <c r="I1" s="55"/>
      <c r="J1" s="55"/>
      <c r="K1" s="55"/>
    </row>
    <row r="2" spans="1:11" ht="15.75" x14ac:dyDescent="0.25">
      <c r="A2" s="19"/>
      <c r="B2" s="21"/>
    </row>
    <row r="3" spans="1:11" x14ac:dyDescent="0.2">
      <c r="A3" s="56" t="s">
        <v>8</v>
      </c>
      <c r="B3" s="56"/>
      <c r="C3" s="56"/>
      <c r="D3" s="56"/>
      <c r="E3" s="22" t="s">
        <v>9</v>
      </c>
      <c r="F3" s="22" t="s">
        <v>10</v>
      </c>
      <c r="G3" s="22" t="s">
        <v>11</v>
      </c>
      <c r="H3" s="22" t="s">
        <v>13</v>
      </c>
      <c r="I3" s="22" t="s">
        <v>14</v>
      </c>
      <c r="J3" s="22" t="s">
        <v>15</v>
      </c>
      <c r="K3" s="23" t="s">
        <v>12</v>
      </c>
    </row>
    <row r="4" spans="1:11" x14ac:dyDescent="0.2">
      <c r="A4" s="57" t="str">
        <f>'[2]RFP Submittal'!A4</f>
        <v>American Tower</v>
      </c>
      <c r="B4" s="57"/>
      <c r="C4" s="57"/>
      <c r="D4" s="57"/>
      <c r="E4" s="24">
        <f>[2]Evaluation!E8</f>
        <v>0</v>
      </c>
      <c r="F4" s="24">
        <f>[2]Evaluation!H8</f>
        <v>8</v>
      </c>
      <c r="G4" s="24">
        <f>[2]Evaluation!K8</f>
        <v>20</v>
      </c>
      <c r="H4" s="24">
        <f>[2]Evaluation!N8</f>
        <v>20</v>
      </c>
      <c r="I4" s="24">
        <f>[2]Evaluation!Q8</f>
        <v>8</v>
      </c>
      <c r="J4" s="24">
        <f>[2]Evaluation!T8</f>
        <v>16</v>
      </c>
      <c r="K4" s="25">
        <f>SUM(E4:J4)</f>
        <v>72</v>
      </c>
    </row>
  </sheetData>
  <mergeCells count="3">
    <mergeCell ref="E1:K1"/>
    <mergeCell ref="A3:D3"/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"/>
  <sheetViews>
    <sheetView workbookViewId="0">
      <selection activeCell="E1" sqref="E1:K1"/>
    </sheetView>
  </sheetViews>
  <sheetFormatPr defaultRowHeight="12.75" x14ac:dyDescent="0.2"/>
  <cols>
    <col min="1" max="4" width="9.140625" style="20"/>
    <col min="5" max="6" width="9" style="20" bestFit="1" customWidth="1"/>
    <col min="7" max="10" width="9" style="20" customWidth="1"/>
    <col min="11" max="11" width="6.5703125" style="20" bestFit="1" customWidth="1"/>
    <col min="12" max="16384" width="9.140625" style="20"/>
  </cols>
  <sheetData>
    <row r="1" spans="1:11" ht="15.75" x14ac:dyDescent="0.25">
      <c r="A1" s="19" t="s">
        <v>7</v>
      </c>
      <c r="B1" s="19"/>
      <c r="C1" s="19"/>
      <c r="D1" s="19"/>
      <c r="E1" s="55" t="s">
        <v>19</v>
      </c>
      <c r="F1" s="55"/>
      <c r="G1" s="55"/>
      <c r="H1" s="55"/>
      <c r="I1" s="55"/>
      <c r="J1" s="55"/>
      <c r="K1" s="55"/>
    </row>
    <row r="2" spans="1:11" ht="15.75" x14ac:dyDescent="0.25">
      <c r="A2" s="19"/>
      <c r="B2" s="21"/>
    </row>
    <row r="3" spans="1:11" x14ac:dyDescent="0.2">
      <c r="A3" s="56" t="s">
        <v>8</v>
      </c>
      <c r="B3" s="56"/>
      <c r="C3" s="56"/>
      <c r="D3" s="56"/>
      <c r="E3" s="22" t="s">
        <v>9</v>
      </c>
      <c r="F3" s="22" t="s">
        <v>10</v>
      </c>
      <c r="G3" s="22" t="s">
        <v>11</v>
      </c>
      <c r="H3" s="22" t="s">
        <v>13</v>
      </c>
      <c r="I3" s="22" t="s">
        <v>14</v>
      </c>
      <c r="J3" s="22" t="s">
        <v>15</v>
      </c>
      <c r="K3" s="23" t="s">
        <v>12</v>
      </c>
    </row>
    <row r="4" spans="1:11" x14ac:dyDescent="0.2">
      <c r="A4" s="57" t="str">
        <f>'[3]RFP Submittal'!A4</f>
        <v>American Tower</v>
      </c>
      <c r="B4" s="57"/>
      <c r="C4" s="57"/>
      <c r="D4" s="57"/>
      <c r="E4" s="24">
        <f>[3]Evaluation!E8</f>
        <v>0</v>
      </c>
      <c r="F4" s="24">
        <f>[3]Evaluation!H8</f>
        <v>8</v>
      </c>
      <c r="G4" s="24">
        <f>[3]Evaluation!K8</f>
        <v>18.8</v>
      </c>
      <c r="H4" s="24">
        <f>[3]Evaluation!N8</f>
        <v>18</v>
      </c>
      <c r="I4" s="24">
        <f>[3]Evaluation!Q8</f>
        <v>8</v>
      </c>
      <c r="J4" s="24">
        <f>[3]Evaluation!T8</f>
        <v>13.6</v>
      </c>
      <c r="K4" s="25">
        <f>SUM(E4:J4)</f>
        <v>66.399999999999991</v>
      </c>
    </row>
  </sheetData>
  <mergeCells count="3">
    <mergeCell ref="E1:K1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K4"/>
  <sheetViews>
    <sheetView workbookViewId="0">
      <selection activeCell="E1" sqref="E1:K1"/>
    </sheetView>
  </sheetViews>
  <sheetFormatPr defaultRowHeight="12.75" x14ac:dyDescent="0.2"/>
  <cols>
    <col min="1" max="4" width="9.140625" style="20"/>
    <col min="5" max="6" width="9" style="20" bestFit="1" customWidth="1"/>
    <col min="7" max="10" width="9" style="20" customWidth="1"/>
    <col min="11" max="11" width="6.5703125" style="20" bestFit="1" customWidth="1"/>
    <col min="12" max="16384" width="9.140625" style="20"/>
  </cols>
  <sheetData>
    <row r="1" spans="1:11" ht="15.75" x14ac:dyDescent="0.25">
      <c r="A1" s="19" t="s">
        <v>7</v>
      </c>
      <c r="B1" s="19"/>
      <c r="C1" s="19"/>
      <c r="D1" s="19"/>
      <c r="E1" s="55" t="s">
        <v>20</v>
      </c>
      <c r="F1" s="55"/>
      <c r="G1" s="55"/>
      <c r="H1" s="55"/>
      <c r="I1" s="55"/>
      <c r="J1" s="55"/>
      <c r="K1" s="55"/>
    </row>
    <row r="2" spans="1:11" ht="15.75" x14ac:dyDescent="0.25">
      <c r="A2" s="19"/>
      <c r="B2" s="21"/>
    </row>
    <row r="3" spans="1:11" x14ac:dyDescent="0.2">
      <c r="A3" s="56" t="s">
        <v>8</v>
      </c>
      <c r="B3" s="56"/>
      <c r="C3" s="56"/>
      <c r="D3" s="56"/>
      <c r="E3" s="22" t="s">
        <v>9</v>
      </c>
      <c r="F3" s="22" t="s">
        <v>10</v>
      </c>
      <c r="G3" s="22" t="s">
        <v>11</v>
      </c>
      <c r="H3" s="22" t="s">
        <v>13</v>
      </c>
      <c r="I3" s="22" t="s">
        <v>14</v>
      </c>
      <c r="J3" s="22" t="s">
        <v>15</v>
      </c>
      <c r="K3" s="23" t="s">
        <v>12</v>
      </c>
    </row>
    <row r="4" spans="1:11" x14ac:dyDescent="0.2">
      <c r="A4" s="57" t="str">
        <f>'[4]RFP Submittal'!A4</f>
        <v>American Tower</v>
      </c>
      <c r="B4" s="57"/>
      <c r="C4" s="57"/>
      <c r="D4" s="57"/>
      <c r="E4" s="24">
        <f>[4]Evaluation!E8</f>
        <v>12</v>
      </c>
      <c r="F4" s="24">
        <f>[4]Evaluation!H8</f>
        <v>8</v>
      </c>
      <c r="G4" s="24">
        <f>[4]Evaluation!K8</f>
        <v>16</v>
      </c>
      <c r="H4" s="24">
        <f>[4]Evaluation!N8</f>
        <v>12</v>
      </c>
      <c r="I4" s="24">
        <f>[4]Evaluation!Q8</f>
        <v>6</v>
      </c>
      <c r="J4" s="24">
        <f>[4]Evaluation!T8</f>
        <v>12</v>
      </c>
      <c r="K4" s="25">
        <f>SUM(E4:J4)</f>
        <v>66</v>
      </c>
    </row>
  </sheetData>
  <mergeCells count="3">
    <mergeCell ref="E1:K1"/>
    <mergeCell ref="A3:D3"/>
    <mergeCell ref="A4:D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4"/>
  <sheetViews>
    <sheetView workbookViewId="0">
      <selection activeCell="K23" sqref="K23"/>
    </sheetView>
  </sheetViews>
  <sheetFormatPr defaultRowHeight="12.75" x14ac:dyDescent="0.2"/>
  <cols>
    <col min="1" max="4" width="9.140625" style="20"/>
    <col min="5" max="6" width="9" style="20" bestFit="1" customWidth="1"/>
    <col min="7" max="10" width="9" style="20" customWidth="1"/>
    <col min="11" max="11" width="6.5703125" style="20" bestFit="1" customWidth="1"/>
    <col min="12" max="16384" width="9.140625" style="20"/>
  </cols>
  <sheetData>
    <row r="1" spans="1:11" ht="15.75" x14ac:dyDescent="0.25">
      <c r="A1" s="19" t="s">
        <v>7</v>
      </c>
      <c r="B1" s="19"/>
      <c r="C1" s="19"/>
      <c r="D1" s="19"/>
      <c r="E1" s="55" t="s">
        <v>21</v>
      </c>
      <c r="F1" s="55"/>
      <c r="G1" s="55"/>
      <c r="H1" s="55"/>
      <c r="I1" s="55"/>
      <c r="J1" s="55"/>
      <c r="K1" s="55"/>
    </row>
    <row r="2" spans="1:11" ht="15.75" x14ac:dyDescent="0.25">
      <c r="A2" s="19"/>
      <c r="B2" s="21"/>
    </row>
    <row r="3" spans="1:11" x14ac:dyDescent="0.2">
      <c r="A3" s="56" t="s">
        <v>8</v>
      </c>
      <c r="B3" s="56"/>
      <c r="C3" s="56"/>
      <c r="D3" s="56"/>
      <c r="E3" s="22" t="s">
        <v>9</v>
      </c>
      <c r="F3" s="22" t="s">
        <v>10</v>
      </c>
      <c r="G3" s="22" t="s">
        <v>11</v>
      </c>
      <c r="H3" s="22" t="s">
        <v>13</v>
      </c>
      <c r="I3" s="22" t="s">
        <v>14</v>
      </c>
      <c r="J3" s="22" t="s">
        <v>15</v>
      </c>
      <c r="K3" s="23" t="s">
        <v>12</v>
      </c>
    </row>
    <row r="4" spans="1:11" x14ac:dyDescent="0.2">
      <c r="A4" s="57" t="str">
        <f>'[5]RFP Submittal'!A4</f>
        <v>American Tower</v>
      </c>
      <c r="B4" s="57"/>
      <c r="C4" s="57"/>
      <c r="D4" s="57"/>
      <c r="E4" s="24">
        <f>[5]Evaluation!E8</f>
        <v>0</v>
      </c>
      <c r="F4" s="24">
        <f>[5]Evaluation!H8</f>
        <v>6.8</v>
      </c>
      <c r="G4" s="24">
        <f>[5]Evaluation!K8</f>
        <v>13.6</v>
      </c>
      <c r="H4" s="24">
        <f>[5]Evaluation!N8</f>
        <v>13.2</v>
      </c>
      <c r="I4" s="24">
        <f>[5]Evaluation!Q8</f>
        <v>0</v>
      </c>
      <c r="J4" s="24">
        <f>[5]Evaluation!T8</f>
        <v>14</v>
      </c>
      <c r="K4" s="25">
        <f>SUM(E4:J4)</f>
        <v>47.599999999999994</v>
      </c>
    </row>
  </sheetData>
  <mergeCells count="3">
    <mergeCell ref="E1:K1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5"/>
  <sheetViews>
    <sheetView workbookViewId="0">
      <selection activeCell="A13" sqref="A13"/>
    </sheetView>
  </sheetViews>
  <sheetFormatPr defaultRowHeight="15" x14ac:dyDescent="0.2"/>
  <cols>
    <col min="1" max="1" width="42.5703125" style="1" customWidth="1"/>
    <col min="2" max="2" width="9.28515625" style="1" customWidth="1"/>
    <col min="3" max="3" width="7.5703125" style="16" customWidth="1"/>
    <col min="4" max="6" width="7.5703125" style="1" customWidth="1"/>
    <col min="7" max="7" width="14" style="1" customWidth="1"/>
    <col min="8" max="8" width="10.42578125" style="1" bestFit="1" customWidth="1"/>
    <col min="9" max="9" width="7.5703125" style="1" customWidth="1"/>
    <col min="10" max="10" width="10.42578125" style="1" bestFit="1" customWidth="1"/>
    <col min="11" max="12" width="14.85546875" style="1" customWidth="1"/>
    <col min="13" max="16384" width="9.140625" style="1"/>
  </cols>
  <sheetData>
    <row r="1" spans="1:10" ht="15.75" x14ac:dyDescent="0.25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6.25" customHeight="1" x14ac:dyDescent="0.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5.75" thickBot="1" x14ac:dyDescent="0.25">
      <c r="G3" s="2"/>
      <c r="H3" s="2"/>
      <c r="I3" s="2"/>
      <c r="J3" s="2"/>
    </row>
    <row r="4" spans="1:10" s="7" customFormat="1" ht="124.5" customHeight="1" thickBot="1" x14ac:dyDescent="0.25">
      <c r="A4" s="3" t="s">
        <v>0</v>
      </c>
      <c r="B4" s="4" t="s">
        <v>17</v>
      </c>
      <c r="C4" s="4" t="str">
        <f>'2'!E1</f>
        <v>Evaluator 2</v>
      </c>
      <c r="D4" s="4" t="str">
        <f>'3'!E1</f>
        <v>Evaluator 3</v>
      </c>
      <c r="E4" s="4" t="str">
        <f>'4'!E1</f>
        <v>Evaluator 4</v>
      </c>
      <c r="F4" s="4" t="str">
        <f>'5'!E1</f>
        <v>Evaluator 5</v>
      </c>
      <c r="G4" s="5" t="s">
        <v>3</v>
      </c>
      <c r="H4" s="6" t="s">
        <v>1</v>
      </c>
    </row>
    <row r="5" spans="1:10" ht="16.5" customHeight="1" x14ac:dyDescent="0.2">
      <c r="A5" s="8" t="str">
        <f>'1'!A4</f>
        <v>American Tower</v>
      </c>
      <c r="B5" s="9">
        <f>'1'!K4</f>
        <v>48</v>
      </c>
      <c r="C5" s="9">
        <f>'2'!K4</f>
        <v>72</v>
      </c>
      <c r="D5" s="9">
        <f>'3'!K4</f>
        <v>66.399999999999991</v>
      </c>
      <c r="E5" s="9">
        <f>SUM('4'!F4:J4)</f>
        <v>54</v>
      </c>
      <c r="F5" s="9">
        <f>'5'!K4</f>
        <v>47.599999999999994</v>
      </c>
      <c r="G5" s="9">
        <f>AVERAGE(B5:F5)</f>
        <v>57.6</v>
      </c>
      <c r="H5" s="10">
        <f>RANK(G5,$G$5:$G$5,0)</f>
        <v>1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5"/>
  <sheetViews>
    <sheetView workbookViewId="0">
      <selection activeCell="D41" sqref="D41"/>
    </sheetView>
  </sheetViews>
  <sheetFormatPr defaultRowHeight="15" x14ac:dyDescent="0.2"/>
  <cols>
    <col min="1" max="1" width="42.5703125" style="1" customWidth="1"/>
    <col min="2" max="2" width="19.42578125" style="1" customWidth="1"/>
    <col min="3" max="3" width="14" style="1" customWidth="1"/>
    <col min="4" max="4" width="10.42578125" style="1" bestFit="1" customWidth="1"/>
    <col min="5" max="5" width="7.5703125" style="1" customWidth="1"/>
    <col min="6" max="6" width="10.42578125" style="1" bestFit="1" customWidth="1"/>
    <col min="7" max="8" width="14.85546875" style="1" customWidth="1"/>
    <col min="9" max="16384" width="9.140625" style="1"/>
  </cols>
  <sheetData>
    <row r="1" spans="1:6" ht="15.75" x14ac:dyDescent="0.25">
      <c r="A1" s="58" t="s">
        <v>2</v>
      </c>
      <c r="B1" s="58"/>
      <c r="C1" s="58"/>
      <c r="D1" s="58"/>
      <c r="E1" s="58"/>
      <c r="F1" s="58"/>
    </row>
    <row r="2" spans="1:6" ht="26.25" customHeight="1" x14ac:dyDescent="0.2">
      <c r="A2" s="59" t="s">
        <v>16</v>
      </c>
      <c r="B2" s="59"/>
      <c r="C2" s="59"/>
      <c r="D2" s="59"/>
      <c r="E2" s="59"/>
      <c r="F2" s="59"/>
    </row>
    <row r="3" spans="1:6" ht="15.75" thickBot="1" x14ac:dyDescent="0.25">
      <c r="C3" s="2"/>
      <c r="D3" s="2"/>
      <c r="E3" s="2"/>
      <c r="F3" s="2"/>
    </row>
    <row r="4" spans="1:6" s="7" customFormat="1" ht="124.5" customHeight="1" thickBot="1" x14ac:dyDescent="0.25">
      <c r="A4" s="3" t="s">
        <v>0</v>
      </c>
      <c r="B4" s="4" t="str">
        <f>'4'!E1</f>
        <v>Evaluator 4</v>
      </c>
      <c r="C4" s="5" t="s">
        <v>4</v>
      </c>
      <c r="D4" s="6" t="s">
        <v>1</v>
      </c>
    </row>
    <row r="5" spans="1:6" x14ac:dyDescent="0.2">
      <c r="A5" s="8" t="str">
        <f>Technical!A5</f>
        <v>American Tower</v>
      </c>
      <c r="B5" s="9">
        <f>'4'!E4</f>
        <v>12</v>
      </c>
      <c r="C5" s="9">
        <f>AVERAGE(B5:B5)</f>
        <v>12</v>
      </c>
      <c r="D5" s="10">
        <f>RANK(C5,$C$5:$C$5,0)</f>
        <v>1</v>
      </c>
    </row>
  </sheetData>
  <mergeCells count="2">
    <mergeCell ref="A1:F1"/>
    <mergeCell ref="A2:F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4"/>
  <sheetViews>
    <sheetView workbookViewId="0">
      <selection activeCell="G4" sqref="G4"/>
    </sheetView>
  </sheetViews>
  <sheetFormatPr defaultRowHeight="15" x14ac:dyDescent="0.2"/>
  <cols>
    <col min="1" max="1" width="42.5703125" style="1" customWidth="1"/>
    <col min="2" max="2" width="9.28515625" style="1" customWidth="1"/>
    <col min="3" max="6" width="7.5703125" style="1" customWidth="1"/>
    <col min="7" max="9" width="14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6.25" customHeight="1" x14ac:dyDescent="0.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5.75" thickBot="1" x14ac:dyDescent="0.25">
      <c r="G3" s="2"/>
      <c r="H3" s="2"/>
      <c r="I3" s="2"/>
      <c r="J3" s="2"/>
      <c r="K3" s="2"/>
      <c r="L3" s="2"/>
    </row>
    <row r="4" spans="1:12" s="7" customFormat="1" ht="124.5" customHeight="1" thickBot="1" x14ac:dyDescent="0.25">
      <c r="A4" s="3" t="s">
        <v>0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17" t="str">
        <f>Technical!E4</f>
        <v>Evaluator 4</v>
      </c>
      <c r="F4" s="4" t="str">
        <f>Technical!F4</f>
        <v>Evaluator 5</v>
      </c>
      <c r="G4" s="13" t="s">
        <v>5</v>
      </c>
      <c r="H4" s="14" t="s">
        <v>4</v>
      </c>
      <c r="I4" s="15" t="s">
        <v>6</v>
      </c>
      <c r="J4" s="12" t="s">
        <v>1</v>
      </c>
    </row>
    <row r="5" spans="1:12" ht="16.5" customHeight="1" x14ac:dyDescent="0.2">
      <c r="A5" s="8" t="str">
        <f>'Non-Technical'!A5</f>
        <v>American Tower</v>
      </c>
      <c r="B5" s="9">
        <f>Technical!B5</f>
        <v>48</v>
      </c>
      <c r="C5" s="9">
        <f>Technical!C5</f>
        <v>72</v>
      </c>
      <c r="D5" s="9">
        <f>Technical!D5</f>
        <v>66.399999999999991</v>
      </c>
      <c r="E5" s="9">
        <f>Technical!E5</f>
        <v>54</v>
      </c>
      <c r="F5" s="9">
        <f>Technical!F5</f>
        <v>47.599999999999994</v>
      </c>
      <c r="G5" s="9">
        <f>AVERAGE(B5:F5)</f>
        <v>57.6</v>
      </c>
      <c r="H5" s="11">
        <f>'Non-Technical'!C5</f>
        <v>12</v>
      </c>
      <c r="I5" s="11">
        <f>G5+H5</f>
        <v>69.599999999999994</v>
      </c>
      <c r="J5" s="10">
        <f>RANK(I5,$I$5:$I$5,0)</f>
        <v>1</v>
      </c>
    </row>
    <row r="8" spans="1:12" x14ac:dyDescent="0.2">
      <c r="G8" s="2"/>
      <c r="H8" s="2"/>
      <c r="I8" s="2"/>
      <c r="J8" s="2"/>
    </row>
    <row r="9" spans="1:12" x14ac:dyDescent="0.2">
      <c r="G9" s="2"/>
      <c r="H9" s="2"/>
      <c r="I9" s="2"/>
      <c r="J9" s="2"/>
    </row>
    <row r="10" spans="1:12" x14ac:dyDescent="0.2">
      <c r="A10" s="18" t="s">
        <v>22</v>
      </c>
      <c r="G10" s="2"/>
      <c r="H10" s="2"/>
      <c r="I10" s="2"/>
      <c r="J10" s="2"/>
    </row>
    <row r="11" spans="1:12" x14ac:dyDescent="0.2">
      <c r="A11" s="16"/>
      <c r="G11" s="2"/>
      <c r="H11" s="2"/>
      <c r="I11" s="2"/>
      <c r="J11" s="2"/>
    </row>
    <row r="12" spans="1:12" x14ac:dyDescent="0.2">
      <c r="A12" s="18" t="s">
        <v>23</v>
      </c>
      <c r="G12" s="2"/>
      <c r="H12" s="2"/>
      <c r="I12" s="2"/>
      <c r="J12" s="2"/>
    </row>
    <row r="13" spans="1:12" x14ac:dyDescent="0.2">
      <c r="G13" s="2"/>
      <c r="H13" s="2"/>
      <c r="I13" s="2"/>
      <c r="J13" s="2"/>
    </row>
    <row r="14" spans="1:12" x14ac:dyDescent="0.2">
      <c r="G14" s="2"/>
      <c r="H14" s="2"/>
      <c r="I14" s="2"/>
      <c r="J14" s="2"/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topLeftCell="A52" workbookViewId="0">
      <selection activeCell="C3" sqref="C3:F3"/>
    </sheetView>
  </sheetViews>
  <sheetFormatPr defaultRowHeight="12.75" x14ac:dyDescent="0.2"/>
  <cols>
    <col min="1" max="1" width="2" customWidth="1"/>
    <col min="2" max="2" width="37.140625" bestFit="1" customWidth="1"/>
    <col min="3" max="3" width="12" customWidth="1"/>
    <col min="4" max="5" width="10.7109375" customWidth="1"/>
    <col min="6" max="6" width="12.140625" customWidth="1"/>
    <col min="7" max="8" width="10.42578125" customWidth="1"/>
    <col min="9" max="9" width="12.140625" customWidth="1"/>
    <col min="10" max="11" width="10.42578125" customWidth="1"/>
    <col min="12" max="12" width="12.140625" customWidth="1"/>
    <col min="13" max="14" width="10.42578125" customWidth="1"/>
    <col min="15" max="15" width="12.140625" customWidth="1"/>
    <col min="16" max="17" width="10.42578125" customWidth="1"/>
    <col min="18" max="18" width="11" customWidth="1"/>
    <col min="19" max="19" width="11.5703125" customWidth="1"/>
    <col min="20" max="20" width="9" customWidth="1"/>
  </cols>
  <sheetData>
    <row r="1" spans="2:22" ht="15.75" x14ac:dyDescent="0.25">
      <c r="B1" s="85" t="s">
        <v>24</v>
      </c>
      <c r="C1" s="85"/>
      <c r="D1" s="85"/>
      <c r="E1" s="26" t="str">
        <f>[6]Cover!A6</f>
        <v>RFP730-17121 KUHF_KUHT Leased Tower Space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2:22" ht="15.75" customHeight="1" x14ac:dyDescent="0.25">
      <c r="C2" s="26"/>
      <c r="D2" s="26"/>
      <c r="E2" s="26"/>
      <c r="F2" s="26"/>
      <c r="G2" s="26"/>
      <c r="I2" s="26"/>
      <c r="J2" s="26"/>
      <c r="L2" s="26"/>
      <c r="M2" s="26"/>
      <c r="O2" s="26"/>
      <c r="P2" s="26"/>
    </row>
    <row r="3" spans="2:22" ht="15" customHeight="1" x14ac:dyDescent="0.2">
      <c r="B3" s="27" t="s">
        <v>25</v>
      </c>
      <c r="C3" s="86"/>
      <c r="D3" s="86"/>
      <c r="E3" s="86"/>
      <c r="F3" s="86"/>
    </row>
    <row r="4" spans="2:22" ht="28.5" customHeight="1" thickBot="1" x14ac:dyDescent="0.3">
      <c r="C4" s="83" t="s">
        <v>9</v>
      </c>
      <c r="D4" s="83"/>
      <c r="E4" s="83"/>
      <c r="F4" s="83" t="s">
        <v>10</v>
      </c>
      <c r="G4" s="83"/>
      <c r="H4" s="83"/>
      <c r="I4" s="83" t="s">
        <v>11</v>
      </c>
      <c r="J4" s="83"/>
      <c r="K4" s="83"/>
      <c r="L4" s="83" t="s">
        <v>13</v>
      </c>
      <c r="M4" s="83"/>
      <c r="N4" s="83"/>
      <c r="O4" s="83" t="s">
        <v>14</v>
      </c>
      <c r="P4" s="83"/>
      <c r="Q4" s="83"/>
      <c r="R4" s="83" t="s">
        <v>15</v>
      </c>
      <c r="S4" s="83"/>
      <c r="T4" s="83"/>
    </row>
    <row r="5" spans="2:22" ht="16.5" hidden="1" thickBot="1" x14ac:dyDescent="0.3">
      <c r="B5" s="1"/>
      <c r="C5" s="84" t="s">
        <v>26</v>
      </c>
      <c r="D5" s="84"/>
      <c r="E5" s="84"/>
      <c r="F5" s="84" t="s">
        <v>10</v>
      </c>
      <c r="G5" s="84"/>
      <c r="H5" s="84"/>
      <c r="I5" s="84" t="s">
        <v>10</v>
      </c>
      <c r="J5" s="84"/>
      <c r="K5" s="84"/>
      <c r="L5" s="84" t="s">
        <v>10</v>
      </c>
      <c r="M5" s="84"/>
      <c r="N5" s="84"/>
      <c r="O5" s="84" t="s">
        <v>10</v>
      </c>
      <c r="P5" s="84"/>
      <c r="Q5" s="84"/>
      <c r="R5" s="28"/>
      <c r="S5" s="28"/>
      <c r="T5" s="28"/>
    </row>
    <row r="6" spans="2:22" ht="187.5" customHeight="1" x14ac:dyDescent="0.2">
      <c r="B6" s="29"/>
      <c r="C6" s="74" t="s">
        <v>46</v>
      </c>
      <c r="D6" s="75"/>
      <c r="E6" s="76"/>
      <c r="F6" s="77" t="s">
        <v>27</v>
      </c>
      <c r="G6" s="78"/>
      <c r="H6" s="79"/>
      <c r="I6" s="77" t="s">
        <v>28</v>
      </c>
      <c r="J6" s="78"/>
      <c r="K6" s="79"/>
      <c r="L6" s="77" t="s">
        <v>29</v>
      </c>
      <c r="M6" s="78"/>
      <c r="N6" s="79"/>
      <c r="O6" s="77" t="s">
        <v>30</v>
      </c>
      <c r="P6" s="78"/>
      <c r="Q6" s="79"/>
      <c r="R6" s="80" t="s">
        <v>31</v>
      </c>
      <c r="S6" s="81"/>
      <c r="T6" s="82"/>
      <c r="U6" s="30" t="s">
        <v>32</v>
      </c>
    </row>
    <row r="7" spans="2:22" x14ac:dyDescent="0.2">
      <c r="B7" s="31" t="s">
        <v>8</v>
      </c>
      <c r="C7" s="32" t="s">
        <v>33</v>
      </c>
      <c r="D7" s="33" t="s">
        <v>34</v>
      </c>
      <c r="E7" s="34" t="s">
        <v>35</v>
      </c>
      <c r="F7" s="35" t="s">
        <v>33</v>
      </c>
      <c r="G7" s="36" t="s">
        <v>34</v>
      </c>
      <c r="H7" s="37" t="s">
        <v>35</v>
      </c>
      <c r="I7" s="35" t="s">
        <v>33</v>
      </c>
      <c r="J7" s="36" t="s">
        <v>34</v>
      </c>
      <c r="K7" s="37" t="s">
        <v>35</v>
      </c>
      <c r="L7" s="35" t="s">
        <v>33</v>
      </c>
      <c r="M7" s="36" t="s">
        <v>34</v>
      </c>
      <c r="N7" s="37" t="s">
        <v>35</v>
      </c>
      <c r="O7" s="35" t="s">
        <v>33</v>
      </c>
      <c r="P7" s="36" t="s">
        <v>34</v>
      </c>
      <c r="Q7" s="37" t="s">
        <v>35</v>
      </c>
      <c r="R7" s="32" t="s">
        <v>33</v>
      </c>
      <c r="S7" s="33" t="s">
        <v>34</v>
      </c>
      <c r="T7" s="34" t="s">
        <v>35</v>
      </c>
      <c r="U7" s="38"/>
    </row>
    <row r="8" spans="2:22" x14ac:dyDescent="0.2">
      <c r="B8" s="39" t="str">
        <f>'[6]RFP Submittal'!A4</f>
        <v>American Tower</v>
      </c>
      <c r="C8" s="40"/>
      <c r="D8" s="41">
        <v>4</v>
      </c>
      <c r="E8" s="42">
        <f>C8*D8</f>
        <v>0</v>
      </c>
      <c r="F8" s="43">
        <v>3</v>
      </c>
      <c r="G8" s="44">
        <v>2</v>
      </c>
      <c r="H8" s="45">
        <f>F8*G8</f>
        <v>6</v>
      </c>
      <c r="I8" s="43">
        <v>3</v>
      </c>
      <c r="J8" s="44">
        <v>4</v>
      </c>
      <c r="K8" s="45">
        <f>I8*J8</f>
        <v>12</v>
      </c>
      <c r="L8" s="43">
        <v>3</v>
      </c>
      <c r="M8" s="44">
        <v>4</v>
      </c>
      <c r="N8" s="45">
        <f>L8*M8</f>
        <v>12</v>
      </c>
      <c r="O8" s="43">
        <v>3</v>
      </c>
      <c r="P8" s="44">
        <v>2</v>
      </c>
      <c r="Q8" s="45">
        <f>O8*P8</f>
        <v>6</v>
      </c>
      <c r="R8" s="40">
        <v>3</v>
      </c>
      <c r="S8" s="41">
        <v>4</v>
      </c>
      <c r="T8" s="42">
        <f>R8*S8</f>
        <v>12</v>
      </c>
      <c r="U8" s="46">
        <f>H8+E8+K8+N8+Q8+T8</f>
        <v>48</v>
      </c>
    </row>
    <row r="9" spans="2:22" x14ac:dyDescent="0.2">
      <c r="B9" s="47"/>
      <c r="C9" s="48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2:22" x14ac:dyDescent="0.2">
      <c r="B10" s="47"/>
      <c r="C10" s="48"/>
      <c r="D10" s="48"/>
      <c r="E10" s="48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2:22" x14ac:dyDescent="0.2"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2:22" ht="13.5" thickBot="1" x14ac:dyDescent="0.25">
      <c r="B12" s="66" t="s">
        <v>36</v>
      </c>
      <c r="C12" s="66"/>
      <c r="D12" s="66"/>
      <c r="E12" s="66"/>
      <c r="F12" s="50"/>
      <c r="G12" s="50" t="s">
        <v>37</v>
      </c>
      <c r="H12" s="50"/>
      <c r="I12" s="50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0"/>
      <c r="U12" s="50"/>
    </row>
    <row r="13" spans="2:22" ht="13.5" thickBot="1" x14ac:dyDescent="0.25">
      <c r="B13" s="66"/>
      <c r="C13" s="66"/>
      <c r="D13" s="66"/>
      <c r="E13" s="66"/>
      <c r="F13" s="50"/>
      <c r="G13" s="52" t="s">
        <v>38</v>
      </c>
      <c r="H13" s="53"/>
      <c r="I13" s="50"/>
      <c r="J13" s="54"/>
      <c r="K13" s="54"/>
      <c r="L13" s="51"/>
      <c r="M13" s="54"/>
      <c r="N13" s="54"/>
      <c r="O13" s="51"/>
      <c r="P13" s="54"/>
      <c r="Q13" s="54"/>
      <c r="R13" s="54"/>
      <c r="S13" s="54"/>
      <c r="T13" s="50"/>
      <c r="U13" s="50"/>
    </row>
    <row r="14" spans="2:22" x14ac:dyDescent="0.2">
      <c r="B14" s="66"/>
      <c r="C14" s="66"/>
      <c r="D14" s="66"/>
      <c r="E14" s="66"/>
      <c r="F14" s="50"/>
      <c r="G14" s="50"/>
      <c r="H14" s="50"/>
      <c r="I14" s="50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0"/>
      <c r="U14" s="50"/>
    </row>
    <row r="15" spans="2:22" ht="13.5" thickBot="1" x14ac:dyDescent="0.25">
      <c r="B15" s="67"/>
      <c r="C15" s="67"/>
      <c r="D15" s="67"/>
      <c r="E15" s="67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2:22" ht="13.5" thickTop="1" x14ac:dyDescent="0.2">
      <c r="B16" s="68" t="s">
        <v>39</v>
      </c>
      <c r="C16" s="69"/>
      <c r="D16" s="69"/>
      <c r="E16" s="7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pans="2:21" x14ac:dyDescent="0.2">
      <c r="B17" s="71" t="s">
        <v>40</v>
      </c>
      <c r="C17" s="72"/>
      <c r="D17" s="72"/>
      <c r="E17" s="73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2:21" x14ac:dyDescent="0.2">
      <c r="B18" s="60" t="s">
        <v>41</v>
      </c>
      <c r="C18" s="61"/>
      <c r="D18" s="61"/>
      <c r="E18" s="62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pans="2:21" x14ac:dyDescent="0.2">
      <c r="B19" s="60" t="s">
        <v>42</v>
      </c>
      <c r="C19" s="61"/>
      <c r="D19" s="61"/>
      <c r="E19" s="62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2:21" x14ac:dyDescent="0.2">
      <c r="B20" s="60" t="s">
        <v>43</v>
      </c>
      <c r="C20" s="61"/>
      <c r="D20" s="61"/>
      <c r="E20" s="62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2:21" x14ac:dyDescent="0.2">
      <c r="B21" s="60" t="s">
        <v>44</v>
      </c>
      <c r="C21" s="61"/>
      <c r="D21" s="61"/>
      <c r="E21" s="62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2:21" ht="13.5" thickBot="1" x14ac:dyDescent="0.25">
      <c r="B22" s="63" t="s">
        <v>45</v>
      </c>
      <c r="C22" s="64"/>
      <c r="D22" s="64"/>
      <c r="E22" s="65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spans="2:21" ht="13.5" thickTop="1" x14ac:dyDescent="0.2"/>
  </sheetData>
  <mergeCells count="27">
    <mergeCell ref="B1:D1"/>
    <mergeCell ref="C3:F3"/>
    <mergeCell ref="C4:E4"/>
    <mergeCell ref="F4:H4"/>
    <mergeCell ref="I4:K4"/>
    <mergeCell ref="R6:T6"/>
    <mergeCell ref="O4:Q4"/>
    <mergeCell ref="R4:T4"/>
    <mergeCell ref="C5:E5"/>
    <mergeCell ref="F5:H5"/>
    <mergeCell ref="I5:K5"/>
    <mergeCell ref="L5:N5"/>
    <mergeCell ref="O5:Q5"/>
    <mergeCell ref="L4:N4"/>
    <mergeCell ref="C6:E6"/>
    <mergeCell ref="F6:H6"/>
    <mergeCell ref="I6:K6"/>
    <mergeCell ref="L6:N6"/>
    <mergeCell ref="O6:Q6"/>
    <mergeCell ref="B21:E21"/>
    <mergeCell ref="B22:E22"/>
    <mergeCell ref="B12:E15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2017-11-14T15:15:17Z</dcterms:modified>
</cp:coreProperties>
</file>