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8"/>
  </bookViews>
  <sheets>
    <sheet name="1" sheetId="2" r:id="rId1"/>
    <sheet name="2" sheetId="3" r:id="rId2"/>
    <sheet name="3" sheetId="5" r:id="rId3"/>
    <sheet name="4" sheetId="9" r:id="rId4"/>
    <sheet name="5" sheetId="4" r:id="rId5"/>
    <sheet name="Technical" sheetId="1" r:id="rId6"/>
    <sheet name="Non-Technical" sheetId="6" r:id="rId7"/>
    <sheet name="Summary" sheetId="7" r:id="rId8"/>
    <sheet name="Evaluation" sheetId="10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W8" i="10" l="1"/>
  <c r="T8" i="10"/>
  <c r="Q8" i="10"/>
  <c r="N8" i="10"/>
  <c r="X8" i="10" s="1"/>
  <c r="K8" i="10"/>
  <c r="H8" i="10"/>
  <c r="E8" i="10"/>
  <c r="B8" i="10"/>
  <c r="E1" i="10"/>
  <c r="F5" i="1" l="1"/>
  <c r="E5" i="1"/>
  <c r="D5" i="1"/>
  <c r="C5" i="1"/>
  <c r="B5" i="1"/>
  <c r="L4" i="3" l="1"/>
  <c r="L4" i="4"/>
  <c r="L4" i="9" l="1"/>
  <c r="L4" i="5"/>
  <c r="L4" i="2"/>
  <c r="A2" i="7" l="1"/>
  <c r="A2" i="6"/>
  <c r="B5" i="6" l="1"/>
  <c r="F4" i="7" l="1"/>
  <c r="C4" i="7"/>
  <c r="D4" i="7"/>
  <c r="E4" i="7"/>
  <c r="B4" i="7"/>
  <c r="E5" i="7" l="1"/>
  <c r="C5" i="6" l="1"/>
  <c r="H5" i="7" s="1"/>
  <c r="A5" i="7"/>
  <c r="A5" i="6"/>
  <c r="D5" i="6" l="1"/>
  <c r="F5" i="7" l="1"/>
  <c r="D5" i="7"/>
  <c r="C5" i="7"/>
  <c r="B5" i="7"/>
  <c r="A5" i="1"/>
  <c r="G5" i="7" l="1"/>
  <c r="I5" i="7" s="1"/>
  <c r="J5" i="7" s="1"/>
  <c r="G5" i="1"/>
  <c r="H5" i="1" l="1"/>
</calcChain>
</file>

<file path=xl/sharedStrings.xml><?xml version="1.0" encoding="utf-8"?>
<sst xmlns="http://schemas.openxmlformats.org/spreadsheetml/2006/main" count="126" uniqueCount="50">
  <si>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</si>
  <si>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</si>
  <si>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</si>
  <si>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</si>
  <si>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</si>
  <si>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</si>
  <si>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</si>
  <si>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</si>
  <si>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</si>
  <si>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</si>
  <si>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</si>
  <si>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</si>
  <si>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</si>
  <si>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</si>
  <si>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</si>
  <si>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</si>
  <si>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</si>
  <si>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</si>
  <si>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</si>
  <si>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</si>
  <si>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5</t>
  </si>
  <si>
    <t>Criteria 6</t>
  </si>
  <si>
    <t>Criteria 7</t>
  </si>
  <si>
    <t>Advantage Surgical Partners</t>
  </si>
  <si>
    <t>RFP730-17127 Ambulatory Surgery Center Management</t>
  </si>
  <si>
    <t>RESPONDENT EVALUATION MATRIX</t>
  </si>
  <si>
    <t>Evaluator Name:</t>
  </si>
  <si>
    <t>Name</t>
  </si>
  <si>
    <t xml:space="preserve">Criteria 1 </t>
  </si>
  <si>
    <t>Provide management of an ambulatory surgery center</t>
  </si>
  <si>
    <t>Experience in operating an ophthalmic ambulatory surgery center</t>
  </si>
  <si>
    <t>Ability to provide peri-operative patient care personnel</t>
  </si>
  <si>
    <t>Provide revenue cycle management processes and personnel</t>
  </si>
  <si>
    <t>Experience working with State of Texas institutions</t>
  </si>
  <si>
    <t>Data security and HIPAA compliance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</si>
  <si>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</si>
  <si>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</si>
  <si>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</si>
  <si>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</si>
  <si>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</si>
  <si>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</si>
  <si>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</si>
  <si>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</si>
  <si>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</si>
  <si>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</si>
  <si>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</si>
  <si>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</si>
  <si>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</si>
  <si>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</si>
  <si>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Cost
</t>
    </r>
    <r>
      <rPr>
        <b/>
        <sz val="10"/>
        <color rgb="FFFF0000"/>
        <rFont val="Calibri"/>
        <family val="2"/>
        <scheme val="minor"/>
      </rPr>
      <t xml:space="preserve">
**DO NOT EVALUATE.  Evaluator 5 WILL EVALUATE**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</si>
</sst>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4" borderId="7" applyNumberFormat="0" applyFont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16" fillId="4" borderId="7" applyNumberFormat="0" applyFont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4" borderId="7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14" fillId="0" borderId="0" xfId="0" applyFont="1"/>
    <xf numFmtId="0" fontId="14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4" fontId="14" fillId="0" borderId="5" xfId="0" applyNumberFormat="1" applyFont="1" applyBorder="1"/>
    <xf numFmtId="0" fontId="14" fillId="3" borderId="6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34" fillId="0" borderId="2" xfId="0" applyFont="1" applyBorder="1" applyAlignment="1">
      <alignment horizontal="center" vertical="center" wrapText="1"/>
    </xf>
    <xf numFmtId="4" fontId="35" fillId="0" borderId="5" xfId="0" applyNumberFormat="1" applyFont="1" applyBorder="1"/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37" fillId="3" borderId="16" xfId="97" applyFont="1" applyFill="1" applyBorder="1" applyAlignment="1">
      <alignment horizontal="center"/>
    </xf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37" fillId="3" borderId="16" xfId="97" applyFont="1" applyFill="1" applyBorder="1" applyAlignment="1">
      <alignment horizontal="center"/>
    </xf>
    <xf numFmtId="0" fontId="38" fillId="0" borderId="0" xfId="0" applyFont="1"/>
    <xf numFmtId="0" fontId="38" fillId="3" borderId="0" xfId="0" applyFont="1" applyFill="1"/>
    <xf numFmtId="0" fontId="36" fillId="0" borderId="16" xfId="97" applyFont="1" applyBorder="1" applyAlignment="1">
      <alignment horizontal="center"/>
    </xf>
    <xf numFmtId="0" fontId="38" fillId="0" borderId="0" xfId="0" applyFont="1"/>
    <xf numFmtId="0" fontId="13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37" fillId="0" borderId="16" xfId="97" applyFont="1" applyBorder="1" applyAlignment="1">
      <alignment horizontal="center"/>
    </xf>
    <xf numFmtId="0" fontId="3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39" fillId="0" borderId="0" xfId="0" applyFont="1"/>
    <xf numFmtId="0" fontId="39" fillId="26" borderId="0" xfId="0" applyFont="1" applyFill="1" applyBorder="1" applyAlignment="1">
      <alignment horizontal="center"/>
    </xf>
    <xf numFmtId="0" fontId="40" fillId="0" borderId="0" xfId="0" applyFont="1"/>
    <xf numFmtId="0" fontId="41" fillId="0" borderId="17" xfId="0" applyFont="1" applyBorder="1" applyAlignment="1">
      <alignment horizontal="center"/>
    </xf>
    <xf numFmtId="0" fontId="42" fillId="0" borderId="0" xfId="99" applyFont="1"/>
    <xf numFmtId="0" fontId="36" fillId="0" borderId="18" xfId="99" applyFont="1" applyFill="1" applyBorder="1" applyAlignment="1">
      <alignment horizontal="left" vertical="center" wrapText="1"/>
    </xf>
    <xf numFmtId="0" fontId="36" fillId="0" borderId="19" xfId="99" applyFont="1" applyFill="1" applyBorder="1" applyAlignment="1">
      <alignment horizontal="left" vertical="center" wrapText="1"/>
    </xf>
    <xf numFmtId="0" fontId="36" fillId="0" borderId="20" xfId="99" applyFont="1" applyFill="1" applyBorder="1" applyAlignment="1">
      <alignment horizontal="left" vertical="center" wrapText="1"/>
    </xf>
    <xf numFmtId="0" fontId="37" fillId="3" borderId="21" xfId="99" applyFont="1" applyFill="1" applyBorder="1" applyAlignment="1">
      <alignment horizontal="center" vertical="center"/>
    </xf>
    <xf numFmtId="0" fontId="37" fillId="0" borderId="0" xfId="99" applyFont="1" applyAlignment="1">
      <alignment horizontal="center"/>
    </xf>
    <xf numFmtId="0" fontId="36" fillId="27" borderId="22" xfId="99" applyFont="1" applyFill="1" applyBorder="1" applyAlignment="1">
      <alignment horizontal="center"/>
    </xf>
    <xf numFmtId="0" fontId="36" fillId="0" borderId="23" xfId="99" applyFont="1" applyFill="1" applyBorder="1" applyAlignment="1">
      <alignment horizontal="center"/>
    </xf>
    <xf numFmtId="0" fontId="36" fillId="28" borderId="24" xfId="99" applyFont="1" applyFill="1" applyBorder="1" applyAlignment="1">
      <alignment horizontal="center"/>
    </xf>
    <xf numFmtId="0" fontId="37" fillId="27" borderId="22" xfId="99" applyFont="1" applyFill="1" applyBorder="1" applyAlignment="1">
      <alignment horizontal="center"/>
    </xf>
    <xf numFmtId="0" fontId="37" fillId="0" borderId="23" xfId="99" applyFont="1" applyFill="1" applyBorder="1" applyAlignment="1">
      <alignment horizontal="center"/>
    </xf>
    <xf numFmtId="0" fontId="37" fillId="28" borderId="24" xfId="99" applyFont="1" applyFill="1" applyBorder="1" applyAlignment="1">
      <alignment horizontal="center"/>
    </xf>
    <xf numFmtId="0" fontId="42" fillId="0" borderId="25" xfId="99" applyFont="1" applyBorder="1" applyAlignment="1">
      <alignment horizontal="center"/>
    </xf>
    <xf numFmtId="0" fontId="15" fillId="0" borderId="26" xfId="88" applyFont="1" applyFill="1" applyBorder="1" applyAlignment="1">
      <alignment horizontal="center"/>
    </xf>
    <xf numFmtId="0" fontId="38" fillId="27" borderId="27" xfId="99" applyFont="1" applyFill="1" applyBorder="1" applyAlignment="1">
      <alignment horizontal="center"/>
    </xf>
    <xf numFmtId="0" fontId="38" fillId="0" borderId="28" xfId="99" applyFont="1" applyFill="1" applyBorder="1" applyAlignment="1">
      <alignment horizontal="center"/>
    </xf>
    <xf numFmtId="0" fontId="38" fillId="28" borderId="6" xfId="99" applyFont="1" applyFill="1" applyBorder="1" applyAlignment="1">
      <alignment horizontal="center"/>
    </xf>
    <xf numFmtId="0" fontId="42" fillId="27" borderId="27" xfId="99" applyFont="1" applyFill="1" applyBorder="1" applyAlignment="1">
      <alignment horizontal="center"/>
    </xf>
    <xf numFmtId="0" fontId="42" fillId="0" borderId="28" xfId="99" applyFont="1" applyFill="1" applyBorder="1" applyAlignment="1">
      <alignment horizontal="center"/>
    </xf>
    <xf numFmtId="0" fontId="42" fillId="28" borderId="6" xfId="99" applyFont="1" applyFill="1" applyBorder="1" applyAlignment="1">
      <alignment horizontal="center"/>
    </xf>
    <xf numFmtId="0" fontId="42" fillId="3" borderId="25" xfId="99" applyFont="1" applyFill="1" applyBorder="1" applyAlignment="1">
      <alignment horizontal="center"/>
    </xf>
    <xf numFmtId="0" fontId="15" fillId="0" borderId="0" xfId="0" applyFont="1"/>
    <xf numFmtId="0" fontId="44" fillId="0" borderId="0" xfId="0" applyFont="1" applyAlignment="1">
      <alignment horizontal="center" vertical="top" wrapText="1"/>
    </xf>
    <xf numFmtId="0" fontId="44" fillId="0" borderId="29" xfId="0" applyFont="1" applyBorder="1" applyAlignment="1">
      <alignment horizontal="center" vertical="top" wrapText="1"/>
    </xf>
    <xf numFmtId="0" fontId="44" fillId="2" borderId="30" xfId="0" applyFont="1" applyFill="1" applyBorder="1" applyAlignment="1">
      <alignment horizontal="center"/>
    </xf>
    <xf numFmtId="0" fontId="44" fillId="2" borderId="31" xfId="0" applyFont="1" applyFill="1" applyBorder="1" applyAlignment="1">
      <alignment horizontal="center"/>
    </xf>
    <xf numFmtId="0" fontId="44" fillId="2" borderId="32" xfId="0" applyFont="1" applyFill="1" applyBorder="1" applyAlignment="1">
      <alignment horizontal="center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15" fillId="0" borderId="38" xfId="0" applyFont="1" applyBorder="1" applyAlignment="1">
      <alignment horizontal="left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12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RFP730-17127%20Ambulatory%20Surgery%20Center%20Management/Evaluation%20Matrix%20RFP730-17127%20Ambulatory%20Surgery%20Center%20Manag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RFP730-17127 Ambulatory Surgery Center Management</v>
          </cell>
        </row>
      </sheetData>
      <sheetData sheetId="1">
        <row r="4">
          <cell r="A4" t="str">
            <v>Advantage Surgical Partners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L4" sqref="L4"/>
    </sheetView>
  </sheetViews>
  <sheetFormatPr defaultRowHeight="12.75" x14ac:dyDescent="0.2"/>
  <sheetData>
    <row r="1" spans="1:12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ht="15.75" x14ac:dyDescent="0.25">
      <c r="A2" s="14"/>
      <c r="B2" s="13"/>
      <c r="C2" s="41"/>
      <c r="D2" s="41"/>
      <c r="E2" s="41"/>
      <c r="F2" s="41"/>
      <c r="G2" s="41"/>
      <c r="H2" s="13"/>
      <c r="I2" s="12"/>
    </row>
    <row r="3" spans="1:12" x14ac:dyDescent="0.2">
      <c r="A3" s="42" t="s">
        <v>10</v>
      </c>
      <c r="B3" s="42"/>
      <c r="C3" s="42"/>
      <c r="D3" s="42"/>
      <c r="E3" s="23" t="s">
        <v>11</v>
      </c>
      <c r="F3" s="23" t="s">
        <v>12</v>
      </c>
      <c r="G3" s="23" t="s">
        <v>13</v>
      </c>
      <c r="H3" s="23" t="s">
        <v>14</v>
      </c>
      <c r="I3" s="23" t="s">
        <v>20</v>
      </c>
      <c r="J3" s="23" t="s">
        <v>21</v>
      </c>
      <c r="K3" s="23" t="s">
        <v>22</v>
      </c>
      <c r="L3" s="20" t="s">
        <v>15</v>
      </c>
    </row>
    <row r="4" spans="1:12" x14ac:dyDescent="0.2">
      <c r="A4" s="43" t="s">
        <v>23</v>
      </c>
      <c r="B4" s="43"/>
      <c r="C4" s="43"/>
      <c r="D4" s="43"/>
      <c r="E4" s="21">
        <v>0</v>
      </c>
      <c r="F4" s="21">
        <v>20</v>
      </c>
      <c r="G4" s="21">
        <v>10</v>
      </c>
      <c r="H4" s="21">
        <v>15</v>
      </c>
      <c r="I4" s="21">
        <v>14.700000000000001</v>
      </c>
      <c r="J4" s="21">
        <v>4.9000000000000004</v>
      </c>
      <c r="K4" s="21">
        <v>5</v>
      </c>
      <c r="L4" s="22">
        <f>SUM(E4:K4)</f>
        <v>69.600000000000009</v>
      </c>
    </row>
  </sheetData>
  <mergeCells count="4">
    <mergeCell ref="A1:I1"/>
    <mergeCell ref="C2:G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L5" sqref="L5"/>
    </sheetView>
  </sheetViews>
  <sheetFormatPr defaultRowHeight="12.75" x14ac:dyDescent="0.2"/>
  <sheetData>
    <row r="1" spans="1:12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ht="15.75" x14ac:dyDescent="0.25">
      <c r="A2" s="14"/>
      <c r="B2" s="13"/>
      <c r="C2" s="41"/>
      <c r="D2" s="41"/>
      <c r="E2" s="41"/>
      <c r="F2" s="41"/>
      <c r="G2" s="41"/>
      <c r="H2" s="13"/>
      <c r="I2" s="12"/>
    </row>
    <row r="3" spans="1:12" x14ac:dyDescent="0.2">
      <c r="A3" s="42" t="s">
        <v>10</v>
      </c>
      <c r="B3" s="42"/>
      <c r="C3" s="42"/>
      <c r="D3" s="42"/>
      <c r="E3" s="27" t="s">
        <v>11</v>
      </c>
      <c r="F3" s="27" t="s">
        <v>12</v>
      </c>
      <c r="G3" s="27" t="s">
        <v>13</v>
      </c>
      <c r="H3" s="27" t="s">
        <v>14</v>
      </c>
      <c r="I3" s="27" t="s">
        <v>20</v>
      </c>
      <c r="J3" s="27" t="s">
        <v>21</v>
      </c>
      <c r="K3" s="27" t="s">
        <v>22</v>
      </c>
      <c r="L3" s="24" t="s">
        <v>15</v>
      </c>
    </row>
    <row r="4" spans="1:12" x14ac:dyDescent="0.2">
      <c r="A4" s="43" t="s">
        <v>23</v>
      </c>
      <c r="B4" s="43"/>
      <c r="C4" s="43"/>
      <c r="D4" s="43"/>
      <c r="E4" s="25">
        <v>0</v>
      </c>
      <c r="F4" s="25">
        <v>18</v>
      </c>
      <c r="G4" s="25">
        <v>10</v>
      </c>
      <c r="H4" s="25">
        <v>12</v>
      </c>
      <c r="I4" s="25">
        <v>12</v>
      </c>
      <c r="J4" s="25">
        <v>4.5</v>
      </c>
      <c r="K4" s="25">
        <v>4.5</v>
      </c>
      <c r="L4" s="26">
        <f>SUM(E4:K4)</f>
        <v>61</v>
      </c>
    </row>
  </sheetData>
  <mergeCells count="4">
    <mergeCell ref="A1:I1"/>
    <mergeCell ref="C2:G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H41" sqref="H41"/>
    </sheetView>
  </sheetViews>
  <sheetFormatPr defaultRowHeight="12.75" x14ac:dyDescent="0.2"/>
  <sheetData>
    <row r="1" spans="1:12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ht="15.75" x14ac:dyDescent="0.25">
      <c r="A2" s="14"/>
      <c r="B2" s="13"/>
      <c r="C2" s="41"/>
      <c r="D2" s="41"/>
      <c r="E2" s="41"/>
      <c r="F2" s="41"/>
      <c r="G2" s="41"/>
      <c r="H2" s="13"/>
      <c r="I2" s="12"/>
    </row>
    <row r="3" spans="1:12" x14ac:dyDescent="0.2">
      <c r="A3" s="42" t="s">
        <v>10</v>
      </c>
      <c r="B3" s="42"/>
      <c r="C3" s="42"/>
      <c r="D3" s="42"/>
      <c r="E3" s="30" t="s">
        <v>11</v>
      </c>
      <c r="F3" s="30" t="s">
        <v>12</v>
      </c>
      <c r="G3" s="30" t="s">
        <v>13</v>
      </c>
      <c r="H3" s="30" t="s">
        <v>14</v>
      </c>
      <c r="I3" s="30" t="s">
        <v>20</v>
      </c>
      <c r="J3" s="30" t="s">
        <v>21</v>
      </c>
      <c r="K3" s="30" t="s">
        <v>22</v>
      </c>
      <c r="L3" s="28" t="s">
        <v>15</v>
      </c>
    </row>
    <row r="4" spans="1:12" x14ac:dyDescent="0.2">
      <c r="A4" s="43" t="s">
        <v>23</v>
      </c>
      <c r="B4" s="43"/>
      <c r="C4" s="43"/>
      <c r="D4" s="43"/>
      <c r="E4" s="39">
        <v>0</v>
      </c>
      <c r="F4" s="39">
        <v>20</v>
      </c>
      <c r="G4" s="39">
        <v>10</v>
      </c>
      <c r="H4" s="39">
        <v>15</v>
      </c>
      <c r="I4" s="39">
        <v>12</v>
      </c>
      <c r="J4" s="39">
        <v>5</v>
      </c>
      <c r="K4" s="39">
        <v>5</v>
      </c>
      <c r="L4" s="29">
        <f>SUM(E4:K4)</f>
        <v>67</v>
      </c>
    </row>
  </sheetData>
  <mergeCells count="4">
    <mergeCell ref="A1:I1"/>
    <mergeCell ref="C2:G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L4" sqref="L4"/>
    </sheetView>
  </sheetViews>
  <sheetFormatPr defaultRowHeight="12.75" x14ac:dyDescent="0.2"/>
  <sheetData>
    <row r="1" spans="1:12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ht="15.75" x14ac:dyDescent="0.25">
      <c r="A2" s="17"/>
      <c r="B2" s="16"/>
      <c r="C2" s="41"/>
      <c r="D2" s="41"/>
      <c r="E2" s="41"/>
      <c r="F2" s="41"/>
      <c r="G2" s="41"/>
      <c r="H2" s="16"/>
      <c r="I2" s="15"/>
    </row>
    <row r="3" spans="1:12" x14ac:dyDescent="0.2">
      <c r="A3" s="42" t="s">
        <v>10</v>
      </c>
      <c r="B3" s="42"/>
      <c r="C3" s="42"/>
      <c r="D3" s="42"/>
      <c r="E3" s="34" t="s">
        <v>11</v>
      </c>
      <c r="F3" s="34" t="s">
        <v>12</v>
      </c>
      <c r="G3" s="34" t="s">
        <v>13</v>
      </c>
      <c r="H3" s="34" t="s">
        <v>14</v>
      </c>
      <c r="I3" s="34" t="s">
        <v>20</v>
      </c>
      <c r="J3" s="34" t="s">
        <v>21</v>
      </c>
      <c r="K3" s="34" t="s">
        <v>22</v>
      </c>
      <c r="L3" s="31" t="s">
        <v>15</v>
      </c>
    </row>
    <row r="4" spans="1:12" x14ac:dyDescent="0.2">
      <c r="A4" s="43" t="s">
        <v>23</v>
      </c>
      <c r="B4" s="43"/>
      <c r="C4" s="43"/>
      <c r="D4" s="43"/>
      <c r="E4" s="32">
        <v>0</v>
      </c>
      <c r="F4" s="32">
        <v>18</v>
      </c>
      <c r="G4" s="32">
        <v>9</v>
      </c>
      <c r="H4" s="32">
        <v>13.5</v>
      </c>
      <c r="I4" s="32">
        <v>13.5</v>
      </c>
      <c r="J4" s="32">
        <v>4.5</v>
      </c>
      <c r="K4" s="32">
        <v>4.5</v>
      </c>
      <c r="L4" s="33">
        <f>SUM(E4:K4)</f>
        <v>63</v>
      </c>
    </row>
  </sheetData>
  <mergeCells count="4">
    <mergeCell ref="A1:I1"/>
    <mergeCell ref="C2:G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"/>
  <sheetViews>
    <sheetView workbookViewId="0">
      <selection activeCell="L4" sqref="L4"/>
    </sheetView>
  </sheetViews>
  <sheetFormatPr defaultRowHeight="12.75" x14ac:dyDescent="0.2"/>
  <sheetData>
    <row r="1" spans="1:12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2" ht="15.75" x14ac:dyDescent="0.25">
      <c r="A2" s="14"/>
      <c r="B2" s="13"/>
      <c r="C2" s="41"/>
      <c r="D2" s="41"/>
      <c r="E2" s="41"/>
      <c r="F2" s="41"/>
      <c r="G2" s="41"/>
      <c r="H2" s="13"/>
      <c r="I2" s="12"/>
    </row>
    <row r="3" spans="1:12" x14ac:dyDescent="0.2">
      <c r="A3" s="42" t="s">
        <v>10</v>
      </c>
      <c r="B3" s="42"/>
      <c r="C3" s="42"/>
      <c r="D3" s="42"/>
      <c r="E3" s="38" t="s">
        <v>11</v>
      </c>
      <c r="F3" s="38" t="s">
        <v>12</v>
      </c>
      <c r="G3" s="38" t="s">
        <v>13</v>
      </c>
      <c r="H3" s="38" t="s">
        <v>14</v>
      </c>
      <c r="I3" s="38" t="s">
        <v>20</v>
      </c>
      <c r="J3" s="38" t="s">
        <v>21</v>
      </c>
      <c r="K3" s="38" t="s">
        <v>22</v>
      </c>
      <c r="L3" s="35" t="s">
        <v>15</v>
      </c>
    </row>
    <row r="4" spans="1:12" x14ac:dyDescent="0.2">
      <c r="A4" s="43" t="s">
        <v>23</v>
      </c>
      <c r="B4" s="43"/>
      <c r="C4" s="43"/>
      <c r="D4" s="43"/>
      <c r="E4" s="36">
        <v>24</v>
      </c>
      <c r="F4" s="36">
        <v>18</v>
      </c>
      <c r="G4" s="36">
        <v>10</v>
      </c>
      <c r="H4" s="36">
        <v>15</v>
      </c>
      <c r="I4" s="36">
        <v>13.5</v>
      </c>
      <c r="J4" s="36">
        <v>5</v>
      </c>
      <c r="K4" s="36">
        <v>5</v>
      </c>
      <c r="L4" s="37">
        <f>SUM(F4:K4)</f>
        <v>66.5</v>
      </c>
    </row>
  </sheetData>
  <mergeCells count="4">
    <mergeCell ref="A1:I1"/>
    <mergeCell ref="C2:G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K32" sqref="K32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2" width="14.85546875" style="1" customWidth="1"/>
    <col min="13" max="16384" width="9.140625" style="1"/>
  </cols>
  <sheetData>
    <row r="1" spans="1:10" ht="15.75" x14ac:dyDescent="0.25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6.25" customHeight="1" x14ac:dyDescent="0.2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.75" thickBot="1" x14ac:dyDescent="0.25">
      <c r="G3" s="2"/>
      <c r="H3" s="2"/>
      <c r="I3" s="2"/>
      <c r="J3" s="2"/>
    </row>
    <row r="4" spans="1:10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11" t="s">
        <v>9</v>
      </c>
      <c r="G4" s="5" t="s">
        <v>2</v>
      </c>
      <c r="H4" s="6" t="s">
        <v>4</v>
      </c>
    </row>
    <row r="5" spans="1:10" ht="16.5" customHeight="1" x14ac:dyDescent="0.2">
      <c r="A5" s="8" t="str">
        <f>'5'!A4:D4</f>
        <v>Advantage Surgical Partners</v>
      </c>
      <c r="B5" s="9">
        <f>'1'!L4</f>
        <v>69.600000000000009</v>
      </c>
      <c r="C5" s="9">
        <f>'2'!L4</f>
        <v>61</v>
      </c>
      <c r="D5" s="9">
        <f>'3'!L4</f>
        <v>67</v>
      </c>
      <c r="E5" s="9">
        <f>'4'!L4</f>
        <v>63</v>
      </c>
      <c r="F5" s="9">
        <f>'5'!L4</f>
        <v>66.5</v>
      </c>
      <c r="G5" s="9">
        <f>AVERAGE(B5:F5)</f>
        <v>65.42</v>
      </c>
      <c r="H5" s="10">
        <f>RANK(G5,$G$5:$G$5,0)</f>
        <v>1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5" sqref="B5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44" t="s">
        <v>17</v>
      </c>
      <c r="B1" s="44"/>
      <c r="C1" s="44"/>
      <c r="D1" s="44"/>
    </row>
    <row r="2" spans="1:4" ht="48.75" customHeight="1" x14ac:dyDescent="0.2">
      <c r="A2" s="45" t="str">
        <f>Technical!A2</f>
        <v>RFP730-17127 Ambulatory Surgery Center Management</v>
      </c>
      <c r="B2" s="45"/>
      <c r="C2" s="45"/>
      <c r="D2" s="45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9</v>
      </c>
      <c r="C4" s="5" t="s">
        <v>18</v>
      </c>
      <c r="D4" s="6" t="s">
        <v>4</v>
      </c>
    </row>
    <row r="5" spans="1:4" ht="16.5" customHeight="1" x14ac:dyDescent="0.2">
      <c r="A5" s="8" t="str">
        <f>'5'!A4:D4</f>
        <v>Advantage Surgical Partners</v>
      </c>
      <c r="B5" s="9">
        <f>'5'!E4</f>
        <v>24</v>
      </c>
      <c r="C5" s="9">
        <f>AVERAGE(B5)</f>
        <v>24</v>
      </c>
      <c r="D5" s="10">
        <f>RANK(C5,$C$5:$C$5,0)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J15" sqref="J15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customWidth="1"/>
    <col min="11" max="11" width="12.140625" style="1" customWidth="1"/>
    <col min="12" max="12" width="11.7109375" style="1" customWidth="1"/>
    <col min="13" max="16384" width="9.140625" style="1"/>
  </cols>
  <sheetData>
    <row r="1" spans="1:10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6.25" customHeight="1" x14ac:dyDescent="0.2">
      <c r="A2" s="45" t="str">
        <f>Technical!A2</f>
        <v>RFP730-17127 Ambulatory Surgery Center Management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5.75" thickBot="1" x14ac:dyDescent="0.25">
      <c r="G3" s="2"/>
      <c r="H3" s="2"/>
      <c r="I3" s="2"/>
      <c r="J3" s="2"/>
    </row>
    <row r="4" spans="1:10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11" t="str">
        <f>Technical!F4</f>
        <v>Evaluator 5</v>
      </c>
      <c r="G4" s="5" t="s">
        <v>2</v>
      </c>
      <c r="H4" s="18" t="s">
        <v>19</v>
      </c>
      <c r="I4" s="5" t="s">
        <v>3</v>
      </c>
      <c r="J4" s="6" t="s">
        <v>4</v>
      </c>
    </row>
    <row r="5" spans="1:10" ht="16.5" customHeight="1" x14ac:dyDescent="0.2">
      <c r="A5" s="8" t="str">
        <f>'5'!A4:D4</f>
        <v>Advantage Surgical Partners</v>
      </c>
      <c r="B5" s="9">
        <f>Technical!B5</f>
        <v>69.600000000000009</v>
      </c>
      <c r="C5" s="9">
        <f>Technical!C5</f>
        <v>61</v>
      </c>
      <c r="D5" s="9">
        <f>Technical!D5</f>
        <v>67</v>
      </c>
      <c r="E5" s="9">
        <f>Technical!E5</f>
        <v>63</v>
      </c>
      <c r="F5" s="9">
        <f>Technical!F5</f>
        <v>66.5</v>
      </c>
      <c r="G5" s="9">
        <f>AVERAGE(B5:F5)</f>
        <v>65.42</v>
      </c>
      <c r="H5" s="19">
        <f>'Non-Technical'!C5</f>
        <v>24</v>
      </c>
      <c r="I5" s="9">
        <f t="shared" ref="I5" si="0">G5+H5</f>
        <v>89.42</v>
      </c>
      <c r="J5" s="10">
        <f>RANK(I5,$I$5:$I$5,0)</f>
        <v>1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1"/>
  <sheetViews>
    <sheetView tabSelected="1" workbookViewId="0">
      <selection activeCell="G24" sqref="G24"/>
    </sheetView>
  </sheetViews>
  <sheetFormatPr defaultRowHeight="12.75" x14ac:dyDescent="0.2"/>
  <cols>
    <col min="1" max="1" width="2" style="15" customWidth="1"/>
    <col min="2" max="2" width="27.5703125" style="15" bestFit="1" customWidth="1"/>
    <col min="3" max="3" width="12" style="15" customWidth="1"/>
    <col min="4" max="5" width="10.7109375" style="15" customWidth="1"/>
    <col min="6" max="6" width="12.140625" style="15" customWidth="1"/>
    <col min="7" max="8" width="10.42578125" style="15" customWidth="1"/>
    <col min="9" max="9" width="11.42578125" style="15" customWidth="1"/>
    <col min="10" max="11" width="9" style="15" customWidth="1"/>
    <col min="12" max="12" width="11.42578125" style="15" customWidth="1"/>
    <col min="13" max="14" width="10" style="15" customWidth="1"/>
    <col min="15" max="15" width="11.42578125" style="15" customWidth="1"/>
    <col min="16" max="17" width="10" style="15" customWidth="1"/>
    <col min="18" max="18" width="11.42578125" style="15" customWidth="1"/>
    <col min="19" max="20" width="10" style="15" customWidth="1"/>
    <col min="21" max="21" width="11.42578125" style="15" customWidth="1"/>
    <col min="22" max="23" width="10" style="15" customWidth="1"/>
    <col min="24" max="16384" width="9.140625" style="15"/>
  </cols>
  <sheetData>
    <row r="1" spans="2:25" ht="15.75" x14ac:dyDescent="0.25">
      <c r="B1" s="46" t="s">
        <v>25</v>
      </c>
      <c r="C1" s="46"/>
      <c r="D1" s="46"/>
      <c r="E1" s="47" t="str">
        <f>[1]Cover!A6</f>
        <v>RFP730-17127 Ambulatory Surgery Center Management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2:25" ht="15.75" customHeight="1" x14ac:dyDescent="0.25">
      <c r="C2" s="47"/>
      <c r="D2" s="47"/>
      <c r="E2" s="47"/>
      <c r="F2" s="47"/>
      <c r="G2" s="47"/>
    </row>
    <row r="3" spans="2:25" ht="15" customHeight="1" x14ac:dyDescent="0.2">
      <c r="B3" s="48" t="s">
        <v>26</v>
      </c>
      <c r="C3" s="49" t="s">
        <v>27</v>
      </c>
      <c r="D3" s="49"/>
      <c r="E3" s="49"/>
      <c r="F3" s="49"/>
    </row>
    <row r="4" spans="2:25" ht="15" customHeight="1" x14ac:dyDescent="0.2">
      <c r="F4" s="50"/>
    </row>
    <row r="5" spans="2:25" ht="16.5" thickBot="1" x14ac:dyDescent="0.3">
      <c r="B5" s="50"/>
      <c r="C5" s="51" t="s">
        <v>28</v>
      </c>
      <c r="D5" s="51"/>
      <c r="E5" s="51"/>
      <c r="F5" s="51" t="s">
        <v>12</v>
      </c>
      <c r="G5" s="51"/>
      <c r="H5" s="51"/>
      <c r="I5" s="51" t="s">
        <v>13</v>
      </c>
      <c r="J5" s="51"/>
      <c r="K5" s="51"/>
      <c r="L5" s="51" t="s">
        <v>14</v>
      </c>
      <c r="M5" s="51"/>
      <c r="N5" s="51"/>
      <c r="O5" s="51" t="s">
        <v>20</v>
      </c>
      <c r="P5" s="51"/>
      <c r="Q5" s="51"/>
      <c r="R5" s="51" t="s">
        <v>21</v>
      </c>
      <c r="S5" s="51"/>
      <c r="T5" s="51"/>
      <c r="U5" s="51" t="s">
        <v>22</v>
      </c>
      <c r="V5" s="51"/>
      <c r="W5" s="51"/>
    </row>
    <row r="6" spans="2:25" ht="143.25" customHeight="1" x14ac:dyDescent="0.2">
      <c r="B6" s="52"/>
      <c r="C6" s="53" t="s">
        <v>49</v>
      </c>
      <c r="D6" s="54"/>
      <c r="E6" s="55"/>
      <c r="F6" s="53" t="s">
        <v>29</v>
      </c>
      <c r="G6" s="54"/>
      <c r="H6" s="55"/>
      <c r="I6" s="53" t="s">
        <v>30</v>
      </c>
      <c r="J6" s="54"/>
      <c r="K6" s="55"/>
      <c r="L6" s="53" t="s">
        <v>31</v>
      </c>
      <c r="M6" s="54"/>
      <c r="N6" s="55"/>
      <c r="O6" s="53" t="s">
        <v>32</v>
      </c>
      <c r="P6" s="54"/>
      <c r="Q6" s="55"/>
      <c r="R6" s="53" t="s">
        <v>33</v>
      </c>
      <c r="S6" s="54"/>
      <c r="T6" s="55"/>
      <c r="U6" s="53" t="s">
        <v>34</v>
      </c>
      <c r="V6" s="54"/>
      <c r="W6" s="55"/>
      <c r="X6" s="56" t="s">
        <v>35</v>
      </c>
    </row>
    <row r="7" spans="2:25" x14ac:dyDescent="0.2">
      <c r="B7" s="57" t="s">
        <v>10</v>
      </c>
      <c r="C7" s="58" t="s">
        <v>36</v>
      </c>
      <c r="D7" s="59" t="s">
        <v>37</v>
      </c>
      <c r="E7" s="60" t="s">
        <v>38</v>
      </c>
      <c r="F7" s="61" t="s">
        <v>36</v>
      </c>
      <c r="G7" s="62" t="s">
        <v>37</v>
      </c>
      <c r="H7" s="63" t="s">
        <v>38</v>
      </c>
      <c r="I7" s="61" t="s">
        <v>36</v>
      </c>
      <c r="J7" s="62" t="s">
        <v>37</v>
      </c>
      <c r="K7" s="63" t="s">
        <v>38</v>
      </c>
      <c r="L7" s="58" t="s">
        <v>36</v>
      </c>
      <c r="M7" s="59" t="s">
        <v>37</v>
      </c>
      <c r="N7" s="60" t="s">
        <v>38</v>
      </c>
      <c r="O7" s="58" t="s">
        <v>36</v>
      </c>
      <c r="P7" s="59" t="s">
        <v>37</v>
      </c>
      <c r="Q7" s="60" t="s">
        <v>38</v>
      </c>
      <c r="R7" s="58" t="s">
        <v>36</v>
      </c>
      <c r="S7" s="59" t="s">
        <v>37</v>
      </c>
      <c r="T7" s="60" t="s">
        <v>38</v>
      </c>
      <c r="U7" s="58" t="s">
        <v>36</v>
      </c>
      <c r="V7" s="59" t="s">
        <v>37</v>
      </c>
      <c r="W7" s="60" t="s">
        <v>38</v>
      </c>
      <c r="X7" s="64"/>
    </row>
    <row r="8" spans="2:25" x14ac:dyDescent="0.2">
      <c r="B8" s="65" t="str">
        <f>'[1]RFP Submittal'!A4</f>
        <v>Advantage Surgical Partners</v>
      </c>
      <c r="C8" s="66"/>
      <c r="D8" s="67">
        <v>6</v>
      </c>
      <c r="E8" s="68">
        <f>C8*D8</f>
        <v>0</v>
      </c>
      <c r="F8" s="69"/>
      <c r="G8" s="70">
        <v>4</v>
      </c>
      <c r="H8" s="71">
        <f>F8*G8</f>
        <v>0</v>
      </c>
      <c r="I8" s="69"/>
      <c r="J8" s="70">
        <v>2</v>
      </c>
      <c r="K8" s="71">
        <f>I8*J8</f>
        <v>0</v>
      </c>
      <c r="L8" s="66"/>
      <c r="M8" s="67">
        <v>3</v>
      </c>
      <c r="N8" s="68">
        <f>L8*M8</f>
        <v>0</v>
      </c>
      <c r="O8" s="66"/>
      <c r="P8" s="67">
        <v>3</v>
      </c>
      <c r="Q8" s="68">
        <f>O8*P8</f>
        <v>0</v>
      </c>
      <c r="R8" s="66"/>
      <c r="S8" s="67">
        <v>1</v>
      </c>
      <c r="T8" s="68">
        <f>R8*S8</f>
        <v>0</v>
      </c>
      <c r="U8" s="66"/>
      <c r="V8" s="67">
        <v>1</v>
      </c>
      <c r="W8" s="68">
        <f>U8*V8</f>
        <v>0</v>
      </c>
      <c r="X8" s="72">
        <f>N8+K8+H8+E8+Q8+T8+W8</f>
        <v>0</v>
      </c>
    </row>
    <row r="9" spans="2:25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</row>
    <row r="10" spans="2:25" x14ac:dyDescent="0.2">
      <c r="B10" s="74" t="s">
        <v>39</v>
      </c>
      <c r="C10" s="74"/>
      <c r="D10" s="74"/>
      <c r="E10" s="74"/>
      <c r="F10" s="73"/>
      <c r="G10" s="73" t="s">
        <v>40</v>
      </c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5" x14ac:dyDescent="0.2">
      <c r="B11" s="74"/>
      <c r="C11" s="74"/>
      <c r="D11" s="74"/>
      <c r="E11" s="74"/>
      <c r="F11" s="73"/>
      <c r="G11" s="73" t="s">
        <v>41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2:25" x14ac:dyDescent="0.2">
      <c r="B12" s="74"/>
      <c r="C12" s="74"/>
      <c r="D12" s="74"/>
      <c r="E12" s="74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2:25" ht="13.5" thickBot="1" x14ac:dyDescent="0.25">
      <c r="B13" s="75"/>
      <c r="C13" s="75"/>
      <c r="D13" s="75"/>
      <c r="E13" s="75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2:25" ht="13.5" thickTop="1" x14ac:dyDescent="0.2">
      <c r="B14" s="76" t="s">
        <v>42</v>
      </c>
      <c r="C14" s="77"/>
      <c r="D14" s="77"/>
      <c r="E14" s="78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2:25" x14ac:dyDescent="0.2">
      <c r="B15" s="79" t="s">
        <v>43</v>
      </c>
      <c r="C15" s="80"/>
      <c r="D15" s="80"/>
      <c r="E15" s="81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2:25" x14ac:dyDescent="0.2">
      <c r="B16" s="82" t="s">
        <v>44</v>
      </c>
      <c r="C16" s="83"/>
      <c r="D16" s="83"/>
      <c r="E16" s="84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</row>
    <row r="17" spans="2:24" x14ac:dyDescent="0.2">
      <c r="B17" s="82" t="s">
        <v>45</v>
      </c>
      <c r="C17" s="83"/>
      <c r="D17" s="83"/>
      <c r="E17" s="84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</row>
    <row r="18" spans="2:24" x14ac:dyDescent="0.2">
      <c r="B18" s="82" t="s">
        <v>46</v>
      </c>
      <c r="C18" s="83"/>
      <c r="D18" s="83"/>
      <c r="E18" s="84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</row>
    <row r="19" spans="2:24" x14ac:dyDescent="0.2">
      <c r="B19" s="82" t="s">
        <v>47</v>
      </c>
      <c r="C19" s="83"/>
      <c r="D19" s="83"/>
      <c r="E19" s="84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</row>
    <row r="20" spans="2:24" ht="13.5" thickBot="1" x14ac:dyDescent="0.25">
      <c r="B20" s="85" t="s">
        <v>48</v>
      </c>
      <c r="C20" s="86"/>
      <c r="D20" s="86"/>
      <c r="E20" s="87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2:24" ht="13.5" thickTop="1" x14ac:dyDescent="0.2"/>
  </sheetData>
  <mergeCells count="24">
    <mergeCell ref="B19:E19"/>
    <mergeCell ref="B20:E20"/>
    <mergeCell ref="B10:E13"/>
    <mergeCell ref="B14:E14"/>
    <mergeCell ref="B15:E15"/>
    <mergeCell ref="B16:E16"/>
    <mergeCell ref="B17:E17"/>
    <mergeCell ref="B18:E18"/>
    <mergeCell ref="O5:Q5"/>
    <mergeCell ref="R5:T5"/>
    <mergeCell ref="U5:W5"/>
    <mergeCell ref="C6:E6"/>
    <mergeCell ref="F6:H6"/>
    <mergeCell ref="I6:K6"/>
    <mergeCell ref="L6:N6"/>
    <mergeCell ref="O6:Q6"/>
    <mergeCell ref="R6:T6"/>
    <mergeCell ref="U6:W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2017-09-26T13:05:27Z</dcterms:modified>
</cp:coreProperties>
</file>