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40" yWindow="-180" windowWidth="17115" windowHeight="9855" tabRatio="793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" sheetId="12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N9" i="12" l="1"/>
  <c r="O9" i="12" s="1"/>
  <c r="K9" i="12"/>
  <c r="H9" i="12"/>
  <c r="E9" i="12"/>
  <c r="B9" i="12"/>
  <c r="N8" i="12"/>
  <c r="O8" i="12" s="1"/>
  <c r="K8" i="12"/>
  <c r="H8" i="12"/>
  <c r="E8" i="12"/>
  <c r="B8" i="12"/>
  <c r="E1" i="12"/>
  <c r="I5" i="4" l="1"/>
  <c r="I4" i="4"/>
  <c r="A2" i="7" l="1"/>
  <c r="A2" i="6"/>
  <c r="B6" i="6" l="1"/>
  <c r="B5" i="6"/>
  <c r="H4" i="7" l="1"/>
  <c r="C4" i="7"/>
  <c r="D4" i="7"/>
  <c r="E4" i="7"/>
  <c r="F4" i="7"/>
  <c r="G4" i="7"/>
  <c r="B4" i="7"/>
  <c r="G6" i="1" l="1"/>
  <c r="G6" i="7" s="1"/>
  <c r="G5" i="1"/>
  <c r="G5" i="7" s="1"/>
  <c r="F6" i="1" l="1"/>
  <c r="F6" i="7" s="1"/>
  <c r="F5" i="1"/>
  <c r="F5" i="7" s="1"/>
  <c r="E6" i="1" l="1"/>
  <c r="E6" i="7" s="1"/>
  <c r="E5" i="1"/>
  <c r="E5" i="7" s="1"/>
  <c r="C6" i="6" l="1"/>
  <c r="J6" i="7" s="1"/>
  <c r="C5" i="6"/>
  <c r="J5" i="7" s="1"/>
  <c r="A6" i="7"/>
  <c r="A5" i="7"/>
  <c r="A6" i="6"/>
  <c r="A5" i="6"/>
  <c r="D5" i="6" l="1"/>
  <c r="D6" i="6" l="1"/>
  <c r="H6" i="1"/>
  <c r="H6" i="7" s="1"/>
  <c r="H5" i="1"/>
  <c r="H5" i="7" s="1"/>
  <c r="D6" i="1"/>
  <c r="D6" i="7" s="1"/>
  <c r="D5" i="1"/>
  <c r="D5" i="7" s="1"/>
  <c r="C6" i="1"/>
  <c r="C6" i="7" s="1"/>
  <c r="C5" i="1"/>
  <c r="C5" i="7" s="1"/>
  <c r="B6" i="1"/>
  <c r="B6" i="7" s="1"/>
  <c r="B5" i="1"/>
  <c r="B5" i="7" s="1"/>
  <c r="A6" i="1"/>
  <c r="A5" i="1"/>
  <c r="I5" i="7" l="1"/>
  <c r="K5" i="7" s="1"/>
  <c r="I6" i="7"/>
  <c r="K6" i="7" s="1"/>
  <c r="L6" i="7" s="1"/>
  <c r="I5" i="1"/>
  <c r="I6" i="1"/>
  <c r="L5" i="7" l="1"/>
  <c r="J6" i="1"/>
  <c r="J5" i="1"/>
</calcChain>
</file>

<file path=xl/sharedStrings.xml><?xml version="1.0" encoding="utf-8"?>
<sst xmlns="http://schemas.openxmlformats.org/spreadsheetml/2006/main" count="128" uniqueCount="47">
  <si>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</si>
  <si>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</si>
  <si>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</si>
  <si>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</si>
  <si>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</si>
  <si>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</si>
  <si>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</si>
  <si>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</si>
  <si>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</si>
  <si>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</si>
  <si>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</si>
  <si>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</si>
  <si>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</si>
  <si>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</si>
  <si>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</si>
  <si>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</si>
  <si>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Criteria 4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</si>
  <si>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</si>
  <si>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</si>
  <si>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</si>
  <si>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</si>
  <si>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</si>
  <si>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 xml:space="preserve"> ITB 730-17051 HOTEL VENUE for SPRING &amp; FALL 2017 SYMPOSIUMS</t>
  </si>
  <si>
    <t>Hilton</t>
  </si>
  <si>
    <t>Hyatt</t>
  </si>
  <si>
    <t>RESPONDENT EVALUATION MATRIX</t>
  </si>
  <si>
    <t>Evaluator Name:</t>
  </si>
  <si>
    <t>Name</t>
  </si>
  <si>
    <t xml:space="preserve">Criteria 1 </t>
  </si>
  <si>
    <t>Ability to meet the schedule requirements as shown on page 4, letter B.</t>
  </si>
  <si>
    <t xml:space="preserve">Ability to meet all requirements set forth by this ITB on page 4. </t>
  </si>
  <si>
    <t>Customer Service References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</si>
  <si>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</si>
  <si>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</si>
  <si>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</si>
  <si>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</si>
  <si>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</si>
  <si>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</si>
  <si>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</si>
  <si>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</si>
  <si>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</si>
  <si>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</si>
  <si>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</si>
  <si>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</si>
  <si>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</si>
  <si>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</si>
  <si>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r>
      <t xml:space="preserve">Pricing (accommodations, catering, AV, etc.)  
</t>
    </r>
    <r>
      <rPr>
        <b/>
        <sz val="10"/>
        <color rgb="FFFF0000"/>
        <rFont val="Calibri"/>
        <family val="2"/>
        <scheme val="minor"/>
      </rPr>
      <t>**DO NOT EVALUATE COST.  ONLY Evaluator 7 WILL EVALUATE COST**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</si>
</sst>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00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4" borderId="7" applyNumberFormat="0" applyFont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15" fillId="4" borderId="7" applyNumberFormat="0" applyFont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4" borderId="7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116">
    <xf numFmtId="0" fontId="0" fillId="0" borderId="0" xfId="0"/>
    <xf numFmtId="0" fontId="13" fillId="0" borderId="0" xfId="0" applyFont="1"/>
    <xf numFmtId="0" fontId="13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4" fontId="13" fillId="0" borderId="5" xfId="0" applyNumberFormat="1" applyFont="1" applyBorder="1"/>
    <xf numFmtId="0" fontId="13" fillId="3" borderId="6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 textRotation="90" wrapText="1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33" fillId="0" borderId="2" xfId="0" applyFont="1" applyBorder="1" applyAlignment="1">
      <alignment horizontal="center" vertical="center" wrapText="1"/>
    </xf>
    <xf numFmtId="4" fontId="34" fillId="0" borderId="5" xfId="0" applyNumberFormat="1" applyFont="1" applyBorder="1"/>
    <xf numFmtId="0" fontId="36" fillId="3" borderId="16" xfId="97" applyFont="1" applyFill="1" applyBorder="1" applyAlignment="1">
      <alignment horizontal="center"/>
    </xf>
    <xf numFmtId="0" fontId="37" fillId="0" borderId="0" xfId="2" applyFont="1"/>
    <xf numFmtId="0" fontId="37" fillId="3" borderId="0" xfId="2" applyFont="1" applyFill="1"/>
    <xf numFmtId="0" fontId="35" fillId="0" borderId="16" xfId="97" applyFont="1" applyBorder="1" applyAlignment="1">
      <alignment horizontal="center"/>
    </xf>
    <xf numFmtId="0" fontId="38" fillId="0" borderId="16" xfId="97" applyFont="1" applyBorder="1" applyAlignment="1">
      <alignment horizontal="center"/>
    </xf>
    <xf numFmtId="0" fontId="39" fillId="0" borderId="0" xfId="2" applyFont="1"/>
    <xf numFmtId="0" fontId="36" fillId="3" borderId="16" xfId="97" applyFont="1" applyFill="1" applyBorder="1" applyAlignment="1">
      <alignment horizontal="center"/>
    </xf>
    <xf numFmtId="0" fontId="37" fillId="0" borderId="0" xfId="2" applyFont="1"/>
    <xf numFmtId="0" fontId="37" fillId="3" borderId="0" xfId="2" applyFont="1" applyFill="1"/>
    <xf numFmtId="0" fontId="35" fillId="0" borderId="16" xfId="97" applyFont="1" applyBorder="1" applyAlignment="1">
      <alignment horizontal="center"/>
    </xf>
    <xf numFmtId="0" fontId="38" fillId="0" borderId="16" xfId="97" applyFont="1" applyBorder="1" applyAlignment="1">
      <alignment horizontal="center"/>
    </xf>
    <xf numFmtId="0" fontId="39" fillId="0" borderId="0" xfId="2" applyFont="1"/>
    <xf numFmtId="0" fontId="36" fillId="3" borderId="16" xfId="97" applyFont="1" applyFill="1" applyBorder="1" applyAlignment="1">
      <alignment horizontal="center"/>
    </xf>
    <xf numFmtId="0" fontId="37" fillId="0" borderId="0" xfId="2" applyFont="1"/>
    <xf numFmtId="0" fontId="37" fillId="3" borderId="0" xfId="2" applyFont="1" applyFill="1"/>
    <xf numFmtId="0" fontId="35" fillId="0" borderId="16" xfId="97" applyFont="1" applyBorder="1" applyAlignment="1">
      <alignment horizontal="center"/>
    </xf>
    <xf numFmtId="0" fontId="38" fillId="0" borderId="16" xfId="97" applyFont="1" applyBorder="1" applyAlignment="1">
      <alignment horizontal="center"/>
    </xf>
    <xf numFmtId="0" fontId="39" fillId="0" borderId="0" xfId="2" applyFont="1"/>
    <xf numFmtId="0" fontId="36" fillId="3" borderId="16" xfId="97" applyFont="1" applyFill="1" applyBorder="1" applyAlignment="1">
      <alignment horizontal="center"/>
    </xf>
    <xf numFmtId="0" fontId="37" fillId="0" borderId="0" xfId="2" applyFont="1"/>
    <xf numFmtId="0" fontId="37" fillId="3" borderId="0" xfId="2" applyFont="1" applyFill="1"/>
    <xf numFmtId="0" fontId="35" fillId="0" borderId="16" xfId="97" applyFont="1" applyBorder="1" applyAlignment="1">
      <alignment horizontal="center"/>
    </xf>
    <xf numFmtId="0" fontId="38" fillId="0" borderId="16" xfId="97" applyFont="1" applyBorder="1" applyAlignment="1">
      <alignment horizontal="center"/>
    </xf>
    <xf numFmtId="0" fontId="39" fillId="0" borderId="0" xfId="2" applyFont="1"/>
    <xf numFmtId="0" fontId="36" fillId="3" borderId="16" xfId="97" applyFont="1" applyFill="1" applyBorder="1" applyAlignment="1">
      <alignment horizontal="center"/>
    </xf>
    <xf numFmtId="0" fontId="37" fillId="0" borderId="0" xfId="2" applyFont="1"/>
    <xf numFmtId="0" fontId="37" fillId="3" borderId="0" xfId="2" applyFont="1" applyFill="1"/>
    <xf numFmtId="0" fontId="35" fillId="0" borderId="16" xfId="97" applyFont="1" applyBorder="1" applyAlignment="1">
      <alignment horizontal="center"/>
    </xf>
    <xf numFmtId="0" fontId="38" fillId="0" borderId="16" xfId="97" applyFont="1" applyBorder="1" applyAlignment="1">
      <alignment horizontal="center"/>
    </xf>
    <xf numFmtId="0" fontId="39" fillId="0" borderId="0" xfId="2" applyFont="1"/>
    <xf numFmtId="0" fontId="36" fillId="3" borderId="16" xfId="97" applyFont="1" applyFill="1" applyBorder="1" applyAlignment="1">
      <alignment horizontal="center"/>
    </xf>
    <xf numFmtId="0" fontId="37" fillId="0" borderId="0" xfId="2" applyFont="1"/>
    <xf numFmtId="0" fontId="37" fillId="3" borderId="0" xfId="2" applyFont="1" applyFill="1"/>
    <xf numFmtId="0" fontId="35" fillId="0" borderId="16" xfId="97" applyFont="1" applyBorder="1" applyAlignment="1">
      <alignment horizontal="center"/>
    </xf>
    <xf numFmtId="0" fontId="38" fillId="0" borderId="16" xfId="97" applyFont="1" applyBorder="1" applyAlignment="1">
      <alignment horizontal="center"/>
    </xf>
    <xf numFmtId="0" fontId="39" fillId="0" borderId="0" xfId="2" applyFont="1"/>
    <xf numFmtId="0" fontId="36" fillId="3" borderId="16" xfId="97" applyFont="1" applyFill="1" applyBorder="1" applyAlignment="1">
      <alignment horizontal="center"/>
    </xf>
    <xf numFmtId="0" fontId="37" fillId="0" borderId="0" xfId="2" applyFont="1"/>
    <xf numFmtId="0" fontId="37" fillId="3" borderId="0" xfId="2" applyFont="1" applyFill="1"/>
    <xf numFmtId="0" fontId="35" fillId="0" borderId="16" xfId="97" applyFont="1" applyBorder="1" applyAlignment="1">
      <alignment horizontal="center"/>
    </xf>
    <xf numFmtId="0" fontId="38" fillId="0" borderId="16" xfId="97" applyFont="1" applyBorder="1" applyAlignment="1">
      <alignment horizontal="center"/>
    </xf>
    <xf numFmtId="0" fontId="39" fillId="0" borderId="0" xfId="2" applyFont="1"/>
    <xf numFmtId="0" fontId="12" fillId="0" borderId="0" xfId="0" applyFont="1" applyAlignment="1"/>
    <xf numFmtId="0" fontId="40" fillId="0" borderId="0" xfId="0" applyFont="1"/>
    <xf numFmtId="0" fontId="42" fillId="0" borderId="0" xfId="99" applyFont="1"/>
    <xf numFmtId="0" fontId="36" fillId="3" borderId="21" xfId="99" applyFont="1" applyFill="1" applyBorder="1" applyAlignment="1">
      <alignment horizontal="center" vertical="center"/>
    </xf>
    <xf numFmtId="0" fontId="36" fillId="0" borderId="0" xfId="99" applyFont="1" applyAlignment="1">
      <alignment horizontal="center"/>
    </xf>
    <xf numFmtId="0" fontId="35" fillId="27" borderId="22" xfId="99" applyFont="1" applyFill="1" applyBorder="1" applyAlignment="1">
      <alignment horizontal="center"/>
    </xf>
    <xf numFmtId="0" fontId="35" fillId="0" borderId="23" xfId="99" applyFont="1" applyFill="1" applyBorder="1" applyAlignment="1">
      <alignment horizontal="center"/>
    </xf>
    <xf numFmtId="0" fontId="35" fillId="28" borderId="24" xfId="99" applyFont="1" applyFill="1" applyBorder="1" applyAlignment="1">
      <alignment horizontal="center"/>
    </xf>
    <xf numFmtId="0" fontId="36" fillId="27" borderId="22" xfId="99" applyFont="1" applyFill="1" applyBorder="1" applyAlignment="1">
      <alignment horizontal="center"/>
    </xf>
    <xf numFmtId="0" fontId="36" fillId="0" borderId="23" xfId="99" applyFont="1" applyFill="1" applyBorder="1" applyAlignment="1">
      <alignment horizontal="center"/>
    </xf>
    <xf numFmtId="0" fontId="36" fillId="28" borderId="24" xfId="99" applyFont="1" applyFill="1" applyBorder="1" applyAlignment="1">
      <alignment horizontal="center"/>
    </xf>
    <xf numFmtId="0" fontId="42" fillId="0" borderId="25" xfId="99" applyFont="1" applyBorder="1" applyAlignment="1">
      <alignment horizontal="center"/>
    </xf>
    <xf numFmtId="0" fontId="14" fillId="0" borderId="26" xfId="88" applyFont="1" applyFill="1" applyBorder="1" applyAlignment="1">
      <alignment horizontal="center"/>
    </xf>
    <xf numFmtId="0" fontId="37" fillId="27" borderId="27" xfId="99" applyFont="1" applyFill="1" applyBorder="1" applyAlignment="1">
      <alignment horizontal="center"/>
    </xf>
    <xf numFmtId="0" fontId="37" fillId="0" borderId="28" xfId="99" applyFont="1" applyFill="1" applyBorder="1" applyAlignment="1">
      <alignment horizontal="center"/>
    </xf>
    <xf numFmtId="0" fontId="37" fillId="28" borderId="6" xfId="99" applyFont="1" applyFill="1" applyBorder="1" applyAlignment="1">
      <alignment horizontal="center"/>
    </xf>
    <xf numFmtId="0" fontId="42" fillId="27" borderId="27" xfId="99" applyFont="1" applyFill="1" applyBorder="1" applyAlignment="1">
      <alignment horizontal="center"/>
    </xf>
    <xf numFmtId="0" fontId="42" fillId="0" borderId="28" xfId="99" applyFont="1" applyFill="1" applyBorder="1" applyAlignment="1">
      <alignment horizontal="center"/>
    </xf>
    <xf numFmtId="0" fontId="42" fillId="28" borderId="6" xfId="99" applyFont="1" applyFill="1" applyBorder="1" applyAlignment="1">
      <alignment horizontal="center"/>
    </xf>
    <xf numFmtId="0" fontId="42" fillId="3" borderId="25" xfId="99" applyFont="1" applyFill="1" applyBorder="1" applyAlignment="1">
      <alignment horizontal="center"/>
    </xf>
    <xf numFmtId="0" fontId="14" fillId="0" borderId="0" xfId="0" applyFont="1"/>
    <xf numFmtId="0" fontId="12" fillId="0" borderId="0" xfId="0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35" fillId="0" borderId="0" xfId="2" applyFont="1" applyAlignment="1">
      <alignment horizontal="center"/>
    </xf>
    <xf numFmtId="0" fontId="36" fillId="0" borderId="16" xfId="97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35" fillId="0" borderId="18" xfId="99" applyFont="1" applyFill="1" applyBorder="1" applyAlignment="1">
      <alignment horizontal="left" vertical="center" wrapText="1"/>
    </xf>
    <xf numFmtId="0" fontId="35" fillId="0" borderId="19" xfId="99" applyFont="1" applyFill="1" applyBorder="1" applyAlignment="1">
      <alignment horizontal="left" vertical="center" wrapText="1"/>
    </xf>
    <xf numFmtId="0" fontId="35" fillId="0" borderId="20" xfId="99" applyFont="1" applyFill="1" applyBorder="1" applyAlignment="1">
      <alignment horizontal="left" vertical="center" wrapText="1"/>
    </xf>
    <xf numFmtId="0" fontId="43" fillId="0" borderId="0" xfId="0" applyFont="1" applyAlignment="1">
      <alignment horizontal="center" vertical="top" wrapText="1"/>
    </xf>
    <xf numFmtId="0" fontId="43" fillId="0" borderId="29" xfId="0" applyFont="1" applyBorder="1" applyAlignment="1">
      <alignment horizontal="center" vertical="top" wrapText="1"/>
    </xf>
    <xf numFmtId="0" fontId="43" fillId="2" borderId="30" xfId="0" applyFont="1" applyFill="1" applyBorder="1" applyAlignment="1">
      <alignment horizontal="center"/>
    </xf>
    <xf numFmtId="0" fontId="43" fillId="2" borderId="31" xfId="0" applyFont="1" applyFill="1" applyBorder="1" applyAlignment="1">
      <alignment horizontal="center"/>
    </xf>
    <xf numFmtId="0" fontId="43" fillId="2" borderId="3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40" fillId="26" borderId="0" xfId="0" applyFont="1" applyFill="1" applyBorder="1" applyAlignment="1">
      <alignment horizontal="center"/>
    </xf>
    <xf numFmtId="0" fontId="41" fillId="0" borderId="17" xfId="0" applyFont="1" applyBorder="1" applyAlignment="1">
      <alignment horizontal="center"/>
    </xf>
  </cellXfs>
  <cellStyles count="100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Eric's%20Bids/ITB%20730-17051%20HOTEL%20VENUE%20for%20SPRING%20&amp;%20FALL%202017%20SYMPOSIUMS/Evaluation%20Matrix%20ITB%20730-17051%20HOTEL%20VENUE%20for%20SPRING%20&amp;%20FALL%202017%20SYMPOSIU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 xml:space="preserve">ITB 730-17051 HOTEL VENUE for SPRING &amp; FALL 2017 SYMPOSIUMS </v>
          </cell>
        </row>
      </sheetData>
      <sheetData sheetId="1">
        <row r="4">
          <cell r="A4" t="str">
            <v>Hilton</v>
          </cell>
        </row>
        <row r="5">
          <cell r="A5" t="str">
            <v>Hyatt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D20" sqref="D20"/>
    </sheetView>
  </sheetViews>
  <sheetFormatPr defaultRowHeight="12.75" x14ac:dyDescent="0.2"/>
  <sheetData>
    <row r="1" spans="1:12" ht="15.75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12" ht="15.75" x14ac:dyDescent="0.25">
      <c r="A2" s="14"/>
      <c r="B2" s="13"/>
      <c r="C2" s="91" t="s">
        <v>5</v>
      </c>
      <c r="D2" s="91"/>
      <c r="E2" s="91"/>
      <c r="F2" s="91"/>
      <c r="G2" s="91"/>
      <c r="H2" s="13"/>
      <c r="I2" s="12"/>
    </row>
    <row r="3" spans="1:12" x14ac:dyDescent="0.2">
      <c r="A3" s="93" t="s">
        <v>12</v>
      </c>
      <c r="B3" s="93"/>
      <c r="C3" s="93"/>
      <c r="D3" s="93"/>
      <c r="E3" s="37" t="s">
        <v>13</v>
      </c>
      <c r="F3" s="36" t="s">
        <v>14</v>
      </c>
      <c r="G3" s="36" t="s">
        <v>15</v>
      </c>
      <c r="H3" s="36" t="s">
        <v>16</v>
      </c>
      <c r="I3" s="33" t="s">
        <v>17</v>
      </c>
    </row>
    <row r="4" spans="1:12" x14ac:dyDescent="0.2">
      <c r="A4" s="92" t="s">
        <v>23</v>
      </c>
      <c r="B4" s="92"/>
      <c r="C4" s="92"/>
      <c r="D4" s="92"/>
      <c r="E4" s="38">
        <v>0</v>
      </c>
      <c r="F4" s="34">
        <v>12</v>
      </c>
      <c r="G4" s="34">
        <v>12</v>
      </c>
      <c r="H4" s="34">
        <v>9</v>
      </c>
      <c r="I4" s="35">
        <v>33</v>
      </c>
    </row>
    <row r="5" spans="1:12" x14ac:dyDescent="0.2">
      <c r="A5" s="92" t="s">
        <v>24</v>
      </c>
      <c r="B5" s="92"/>
      <c r="C5" s="92"/>
      <c r="D5" s="92"/>
      <c r="E5" s="38">
        <v>0</v>
      </c>
      <c r="F5" s="34">
        <v>24</v>
      </c>
      <c r="G5" s="34">
        <v>24</v>
      </c>
      <c r="H5" s="34">
        <v>9</v>
      </c>
      <c r="I5" s="35">
        <v>57</v>
      </c>
      <c r="L5" s="24"/>
    </row>
  </sheetData>
  <mergeCells count="5">
    <mergeCell ref="A1:I1"/>
    <mergeCell ref="C2:G2"/>
    <mergeCell ref="A5:D5"/>
    <mergeCell ref="A3:D3"/>
    <mergeCell ref="A4:D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L10" sqref="L10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ht="26.25" customHeight="1" x14ac:dyDescent="0.2">
      <c r="A2" s="95" t="str">
        <f>Technical!A2</f>
        <v xml:space="preserve"> ITB 730-17051 HOTEL VENUE for SPRING &amp; FALL 2017 SYMPOSIUMS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5" t="s">
        <v>21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Hilton</v>
      </c>
      <c r="B5" s="9">
        <f>Technical!B5</f>
        <v>33</v>
      </c>
      <c r="C5" s="9">
        <f>Technical!C5</f>
        <v>69</v>
      </c>
      <c r="D5" s="9">
        <f>Technical!D5</f>
        <v>60</v>
      </c>
      <c r="E5" s="9">
        <f>Technical!E5</f>
        <v>63</v>
      </c>
      <c r="F5" s="9">
        <f>Technical!F5</f>
        <v>75</v>
      </c>
      <c r="G5" s="9">
        <f>Technical!G5</f>
        <v>57</v>
      </c>
      <c r="H5" s="9">
        <f>Technical!H5</f>
        <v>26.4</v>
      </c>
      <c r="I5" s="9">
        <f>AVERAGE(B5:H5)</f>
        <v>54.771428571428565</v>
      </c>
      <c r="J5" s="26">
        <f>'Non-Technical'!C5</f>
        <v>17</v>
      </c>
      <c r="K5" s="9">
        <f t="shared" ref="K5:K6" si="0">I5+J5</f>
        <v>71.771428571428572</v>
      </c>
      <c r="L5" s="10">
        <f>RANK(K5,$K$5:$K$6,0)</f>
        <v>2</v>
      </c>
    </row>
    <row r="6" spans="1:12" ht="16.5" customHeight="1" x14ac:dyDescent="0.2">
      <c r="A6" s="8" t="str">
        <f>'7'!A5:D5</f>
        <v>Hyatt</v>
      </c>
      <c r="B6" s="9">
        <f>Technical!B6</f>
        <v>57</v>
      </c>
      <c r="C6" s="9">
        <f>Technical!C6</f>
        <v>58.5</v>
      </c>
      <c r="D6" s="9">
        <f>Technical!D6</f>
        <v>75</v>
      </c>
      <c r="E6" s="9">
        <f>Technical!E6</f>
        <v>60</v>
      </c>
      <c r="F6" s="9">
        <f>Technical!F6</f>
        <v>60</v>
      </c>
      <c r="G6" s="9">
        <f>Technical!G6</f>
        <v>60</v>
      </c>
      <c r="H6" s="9">
        <f>Technical!H6</f>
        <v>75</v>
      </c>
      <c r="I6" s="9">
        <f>AVERAGE(B6:H6)</f>
        <v>63.642857142857146</v>
      </c>
      <c r="J6" s="26">
        <f>'Non-Technical'!C6</f>
        <v>25</v>
      </c>
      <c r="K6" s="9">
        <f t="shared" si="0"/>
        <v>88.642857142857139</v>
      </c>
      <c r="L6" s="10">
        <f>RANK(K6,$K$5:$K$6,0)</f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"/>
  <sheetViews>
    <sheetView tabSelected="1" workbookViewId="0">
      <selection activeCell="I19" sqref="I19"/>
    </sheetView>
  </sheetViews>
  <sheetFormatPr defaultRowHeight="12.75" x14ac:dyDescent="0.2"/>
  <cols>
    <col min="1" max="1" width="2" style="24" customWidth="1"/>
    <col min="2" max="2" width="27.5703125" style="24" bestFit="1" customWidth="1"/>
    <col min="3" max="3" width="12" style="24" customWidth="1"/>
    <col min="4" max="5" width="10.7109375" style="24" customWidth="1"/>
    <col min="6" max="6" width="12.140625" style="24" customWidth="1"/>
    <col min="7" max="8" width="10.42578125" style="24" customWidth="1"/>
    <col min="9" max="9" width="11.42578125" style="24" customWidth="1"/>
    <col min="10" max="11" width="9" style="24" customWidth="1"/>
    <col min="12" max="12" width="11.42578125" style="24" customWidth="1"/>
    <col min="13" max="14" width="10" style="24" customWidth="1"/>
    <col min="15" max="16384" width="9.140625" style="24"/>
  </cols>
  <sheetData>
    <row r="1" spans="2:16" ht="15.75" x14ac:dyDescent="0.25">
      <c r="B1" s="113" t="s">
        <v>25</v>
      </c>
      <c r="C1" s="113"/>
      <c r="D1" s="113"/>
      <c r="E1" s="69" t="str">
        <f>[1]Cover!A6</f>
        <v xml:space="preserve">ITB 730-17051 HOTEL VENUE for SPRING &amp; FALL 2017 SYMPOSIUMS 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2:16" ht="15.75" customHeight="1" x14ac:dyDescent="0.25">
      <c r="C2" s="69"/>
      <c r="D2" s="69"/>
      <c r="E2" s="69"/>
      <c r="F2" s="69"/>
      <c r="G2" s="69"/>
    </row>
    <row r="3" spans="2:16" ht="15" customHeight="1" x14ac:dyDescent="0.2">
      <c r="B3" s="70" t="s">
        <v>26</v>
      </c>
      <c r="C3" s="114" t="s">
        <v>27</v>
      </c>
      <c r="D3" s="114"/>
      <c r="E3" s="114"/>
      <c r="F3" s="114"/>
    </row>
    <row r="4" spans="2:16" ht="15" customHeight="1" x14ac:dyDescent="0.2">
      <c r="F4" s="1"/>
    </row>
    <row r="5" spans="2:16" ht="16.5" thickBot="1" x14ac:dyDescent="0.3">
      <c r="B5" s="1"/>
      <c r="C5" s="115" t="s">
        <v>28</v>
      </c>
      <c r="D5" s="115"/>
      <c r="E5" s="115"/>
      <c r="F5" s="115" t="s">
        <v>14</v>
      </c>
      <c r="G5" s="115"/>
      <c r="H5" s="115"/>
      <c r="I5" s="115" t="s">
        <v>15</v>
      </c>
      <c r="J5" s="115"/>
      <c r="K5" s="115"/>
      <c r="L5" s="115" t="s">
        <v>16</v>
      </c>
      <c r="M5" s="115"/>
      <c r="N5" s="115"/>
    </row>
    <row r="6" spans="2:16" ht="95.25" customHeight="1" x14ac:dyDescent="0.2">
      <c r="B6" s="71"/>
      <c r="C6" s="105" t="s">
        <v>46</v>
      </c>
      <c r="D6" s="106"/>
      <c r="E6" s="107"/>
      <c r="F6" s="105" t="s">
        <v>29</v>
      </c>
      <c r="G6" s="106"/>
      <c r="H6" s="107"/>
      <c r="I6" s="105" t="s">
        <v>30</v>
      </c>
      <c r="J6" s="106"/>
      <c r="K6" s="107"/>
      <c r="L6" s="105" t="s">
        <v>31</v>
      </c>
      <c r="M6" s="106"/>
      <c r="N6" s="107"/>
      <c r="O6" s="72" t="s">
        <v>32</v>
      </c>
    </row>
    <row r="7" spans="2:16" x14ac:dyDescent="0.2">
      <c r="B7" s="73" t="s">
        <v>12</v>
      </c>
      <c r="C7" s="74" t="s">
        <v>33</v>
      </c>
      <c r="D7" s="75" t="s">
        <v>34</v>
      </c>
      <c r="E7" s="76" t="s">
        <v>35</v>
      </c>
      <c r="F7" s="77" t="s">
        <v>33</v>
      </c>
      <c r="G7" s="78" t="s">
        <v>34</v>
      </c>
      <c r="H7" s="79" t="s">
        <v>35</v>
      </c>
      <c r="I7" s="77" t="s">
        <v>33</v>
      </c>
      <c r="J7" s="78" t="s">
        <v>34</v>
      </c>
      <c r="K7" s="79" t="s">
        <v>35</v>
      </c>
      <c r="L7" s="74" t="s">
        <v>33</v>
      </c>
      <c r="M7" s="75" t="s">
        <v>34</v>
      </c>
      <c r="N7" s="76" t="s">
        <v>35</v>
      </c>
      <c r="O7" s="80"/>
    </row>
    <row r="8" spans="2:16" x14ac:dyDescent="0.2">
      <c r="B8" s="81" t="str">
        <f>'[1]RFP Submittal'!A4</f>
        <v>Hilton</v>
      </c>
      <c r="C8" s="82"/>
      <c r="D8" s="83">
        <v>5</v>
      </c>
      <c r="E8" s="84">
        <f>C8*D8</f>
        <v>0</v>
      </c>
      <c r="F8" s="85"/>
      <c r="G8" s="86">
        <v>6</v>
      </c>
      <c r="H8" s="87">
        <f>F8*G8</f>
        <v>0</v>
      </c>
      <c r="I8" s="85"/>
      <c r="J8" s="86">
        <v>6</v>
      </c>
      <c r="K8" s="87">
        <f>I8*J8</f>
        <v>0</v>
      </c>
      <c r="L8" s="82"/>
      <c r="M8" s="83">
        <v>3</v>
      </c>
      <c r="N8" s="84">
        <f>L8*M8</f>
        <v>0</v>
      </c>
      <c r="O8" s="88">
        <f t="shared" ref="O8:O9" si="0">N8+K8+H8+E8</f>
        <v>0</v>
      </c>
    </row>
    <row r="9" spans="2:16" x14ac:dyDescent="0.2">
      <c r="B9" s="81" t="str">
        <f>'[1]RFP Submittal'!A5</f>
        <v>Hyatt</v>
      </c>
      <c r="C9" s="82"/>
      <c r="D9" s="83">
        <v>5</v>
      </c>
      <c r="E9" s="84">
        <f t="shared" ref="E9" si="1">C9*D9</f>
        <v>0</v>
      </c>
      <c r="F9" s="85"/>
      <c r="G9" s="86">
        <v>6</v>
      </c>
      <c r="H9" s="87">
        <f t="shared" ref="H9" si="2">F9*G9</f>
        <v>0</v>
      </c>
      <c r="I9" s="85"/>
      <c r="J9" s="86">
        <v>6</v>
      </c>
      <c r="K9" s="87">
        <f t="shared" ref="K9" si="3">I9*J9</f>
        <v>0</v>
      </c>
      <c r="L9" s="82"/>
      <c r="M9" s="83">
        <v>3</v>
      </c>
      <c r="N9" s="84">
        <f t="shared" ref="N9" si="4">L9*M9</f>
        <v>0</v>
      </c>
      <c r="O9" s="88">
        <f t="shared" si="0"/>
        <v>0</v>
      </c>
    </row>
    <row r="10" spans="2:16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</row>
    <row r="11" spans="2:16" x14ac:dyDescent="0.2">
      <c r="B11" s="108" t="s">
        <v>36</v>
      </c>
      <c r="C11" s="108"/>
      <c r="D11" s="108"/>
      <c r="E11" s="108"/>
      <c r="F11" s="89"/>
      <c r="G11" s="89" t="s">
        <v>37</v>
      </c>
      <c r="H11" s="89"/>
      <c r="I11" s="89"/>
      <c r="J11" s="89"/>
      <c r="K11" s="89"/>
      <c r="L11" s="89"/>
      <c r="M11" s="89"/>
      <c r="N11" s="89"/>
      <c r="O11" s="89"/>
    </row>
    <row r="12" spans="2:16" x14ac:dyDescent="0.2">
      <c r="B12" s="108"/>
      <c r="C12" s="108"/>
      <c r="D12" s="108"/>
      <c r="E12" s="108"/>
      <c r="F12" s="89"/>
      <c r="G12" s="89" t="s">
        <v>38</v>
      </c>
      <c r="H12" s="89"/>
      <c r="I12" s="89"/>
      <c r="J12" s="89"/>
      <c r="K12" s="89"/>
      <c r="L12" s="89"/>
      <c r="M12" s="89"/>
      <c r="N12" s="89"/>
      <c r="O12" s="89"/>
    </row>
    <row r="13" spans="2:16" x14ac:dyDescent="0.2">
      <c r="B13" s="108"/>
      <c r="C13" s="108"/>
      <c r="D13" s="108"/>
      <c r="E13" s="108"/>
      <c r="F13" s="89"/>
      <c r="G13" s="89"/>
      <c r="H13" s="89"/>
      <c r="I13" s="89"/>
      <c r="J13" s="89"/>
      <c r="K13" s="89"/>
      <c r="L13" s="89"/>
      <c r="M13" s="89"/>
      <c r="N13" s="89"/>
      <c r="O13" s="89"/>
    </row>
    <row r="14" spans="2:16" ht="13.5" thickBot="1" x14ac:dyDescent="0.25">
      <c r="B14" s="109"/>
      <c r="C14" s="109"/>
      <c r="D14" s="109"/>
      <c r="E14" s="109"/>
      <c r="F14" s="89"/>
      <c r="G14" s="89"/>
      <c r="H14" s="89"/>
      <c r="I14" s="89"/>
      <c r="J14" s="89"/>
      <c r="K14" s="89"/>
      <c r="L14" s="89"/>
      <c r="M14" s="89"/>
      <c r="N14" s="89"/>
      <c r="O14" s="89"/>
    </row>
    <row r="15" spans="2:16" ht="13.5" thickTop="1" x14ac:dyDescent="0.2">
      <c r="B15" s="110" t="s">
        <v>39</v>
      </c>
      <c r="C15" s="111"/>
      <c r="D15" s="111"/>
      <c r="E15" s="112"/>
      <c r="F15" s="89"/>
      <c r="G15" s="89"/>
      <c r="H15" s="89"/>
      <c r="I15" s="89"/>
      <c r="J15" s="89"/>
      <c r="K15" s="89"/>
      <c r="L15" s="89"/>
      <c r="M15" s="89"/>
      <c r="N15" s="89"/>
      <c r="O15" s="89"/>
    </row>
    <row r="16" spans="2:16" x14ac:dyDescent="0.2">
      <c r="B16" s="96" t="s">
        <v>40</v>
      </c>
      <c r="C16" s="97"/>
      <c r="D16" s="97"/>
      <c r="E16" s="98"/>
      <c r="F16" s="89"/>
      <c r="G16" s="89"/>
      <c r="H16" s="89"/>
      <c r="I16" s="89"/>
      <c r="J16" s="89"/>
      <c r="K16" s="89"/>
      <c r="L16" s="89"/>
      <c r="M16" s="89"/>
      <c r="N16" s="89"/>
      <c r="O16" s="89"/>
    </row>
    <row r="17" spans="2:15" x14ac:dyDescent="0.2">
      <c r="B17" s="99" t="s">
        <v>41</v>
      </c>
      <c r="C17" s="100"/>
      <c r="D17" s="100"/>
      <c r="E17" s="101"/>
      <c r="F17" s="89"/>
      <c r="G17" s="89"/>
      <c r="H17" s="89"/>
      <c r="I17" s="89"/>
      <c r="J17" s="89"/>
      <c r="K17" s="89"/>
      <c r="L17" s="89"/>
      <c r="M17" s="89"/>
      <c r="N17" s="89"/>
      <c r="O17" s="89"/>
    </row>
    <row r="18" spans="2:15" x14ac:dyDescent="0.2">
      <c r="B18" s="99" t="s">
        <v>42</v>
      </c>
      <c r="C18" s="100"/>
      <c r="D18" s="100"/>
      <c r="E18" s="101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pans="2:15" x14ac:dyDescent="0.2">
      <c r="B19" s="99" t="s">
        <v>43</v>
      </c>
      <c r="C19" s="100"/>
      <c r="D19" s="100"/>
      <c r="E19" s="101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pans="2:15" x14ac:dyDescent="0.2">
      <c r="B20" s="99" t="s">
        <v>44</v>
      </c>
      <c r="C20" s="100"/>
      <c r="D20" s="100"/>
      <c r="E20" s="101"/>
      <c r="F20" s="89"/>
      <c r="G20" s="89"/>
      <c r="H20" s="89"/>
      <c r="I20" s="89"/>
      <c r="J20" s="89"/>
      <c r="K20" s="89"/>
      <c r="L20" s="89"/>
      <c r="M20" s="89"/>
      <c r="N20" s="89"/>
      <c r="O20" s="89"/>
    </row>
    <row r="21" spans="2:15" ht="13.5" thickBot="1" x14ac:dyDescent="0.25">
      <c r="B21" s="102" t="s">
        <v>45</v>
      </c>
      <c r="C21" s="103"/>
      <c r="D21" s="103"/>
      <c r="E21" s="104"/>
      <c r="F21" s="89"/>
      <c r="G21" s="89"/>
      <c r="H21" s="89"/>
      <c r="I21" s="89"/>
      <c r="J21" s="89"/>
      <c r="K21" s="89"/>
      <c r="L21" s="89"/>
      <c r="M21" s="89"/>
      <c r="N21" s="89"/>
      <c r="O21" s="89"/>
    </row>
    <row r="22" spans="2:15" ht="13.5" thickTop="1" x14ac:dyDescent="0.2"/>
  </sheetData>
  <mergeCells count="18">
    <mergeCell ref="L5:N5"/>
    <mergeCell ref="B1:D1"/>
    <mergeCell ref="C3:F3"/>
    <mergeCell ref="C5:E5"/>
    <mergeCell ref="F5:H5"/>
    <mergeCell ref="I5:K5"/>
    <mergeCell ref="B21:E21"/>
    <mergeCell ref="C6:E6"/>
    <mergeCell ref="F6:H6"/>
    <mergeCell ref="I6:K6"/>
    <mergeCell ref="L6:N6"/>
    <mergeCell ref="B11:E14"/>
    <mergeCell ref="B15:E15"/>
    <mergeCell ref="B16:E16"/>
    <mergeCell ref="B17:E17"/>
    <mergeCell ref="B18:E18"/>
    <mergeCell ref="B19:E19"/>
    <mergeCell ref="B20:E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15.75" x14ac:dyDescent="0.25">
      <c r="A2" s="14"/>
      <c r="B2" s="13"/>
      <c r="C2" s="91" t="s">
        <v>6</v>
      </c>
      <c r="D2" s="91"/>
      <c r="E2" s="91"/>
      <c r="F2" s="91"/>
      <c r="G2" s="91"/>
      <c r="H2" s="13"/>
      <c r="I2" s="12"/>
    </row>
    <row r="3" spans="1:9" x14ac:dyDescent="0.2">
      <c r="A3" s="93" t="s">
        <v>12</v>
      </c>
      <c r="B3" s="93"/>
      <c r="C3" s="93"/>
      <c r="D3" s="93"/>
      <c r="E3" s="43" t="s">
        <v>13</v>
      </c>
      <c r="F3" s="42" t="s">
        <v>14</v>
      </c>
      <c r="G3" s="42" t="s">
        <v>15</v>
      </c>
      <c r="H3" s="42" t="s">
        <v>16</v>
      </c>
      <c r="I3" s="39" t="s">
        <v>17</v>
      </c>
    </row>
    <row r="4" spans="1:9" x14ac:dyDescent="0.2">
      <c r="A4" s="92" t="s">
        <v>23</v>
      </c>
      <c r="B4" s="92"/>
      <c r="C4" s="92"/>
      <c r="D4" s="92"/>
      <c r="E4" s="44">
        <v>0</v>
      </c>
      <c r="F4" s="40">
        <v>27</v>
      </c>
      <c r="G4" s="40">
        <v>27</v>
      </c>
      <c r="H4" s="40">
        <v>15</v>
      </c>
      <c r="I4" s="41">
        <v>69</v>
      </c>
    </row>
    <row r="5" spans="1:9" x14ac:dyDescent="0.2">
      <c r="A5" s="92" t="s">
        <v>24</v>
      </c>
      <c r="B5" s="92"/>
      <c r="C5" s="92"/>
      <c r="D5" s="92"/>
      <c r="E5" s="44">
        <v>0</v>
      </c>
      <c r="F5" s="40">
        <v>24</v>
      </c>
      <c r="G5" s="40">
        <v>24</v>
      </c>
      <c r="H5" s="40">
        <v>10.5</v>
      </c>
      <c r="I5" s="41">
        <v>58.5</v>
      </c>
    </row>
  </sheetData>
  <mergeCells count="5">
    <mergeCell ref="A1:I1"/>
    <mergeCell ref="C2:G2"/>
    <mergeCell ref="A5:D5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15.75" x14ac:dyDescent="0.25">
      <c r="A2" s="14"/>
      <c r="B2" s="13"/>
      <c r="C2" s="91" t="s">
        <v>7</v>
      </c>
      <c r="D2" s="91"/>
      <c r="E2" s="91"/>
      <c r="F2" s="91"/>
      <c r="G2" s="91"/>
      <c r="H2" s="13"/>
      <c r="I2" s="12"/>
    </row>
    <row r="3" spans="1:9" x14ac:dyDescent="0.2">
      <c r="A3" s="93" t="s">
        <v>12</v>
      </c>
      <c r="B3" s="93"/>
      <c r="C3" s="93"/>
      <c r="D3" s="93"/>
      <c r="E3" s="49" t="s">
        <v>13</v>
      </c>
      <c r="F3" s="48" t="s">
        <v>14</v>
      </c>
      <c r="G3" s="48" t="s">
        <v>15</v>
      </c>
      <c r="H3" s="48" t="s">
        <v>16</v>
      </c>
      <c r="I3" s="45" t="s">
        <v>17</v>
      </c>
    </row>
    <row r="4" spans="1:9" x14ac:dyDescent="0.2">
      <c r="A4" s="92" t="s">
        <v>23</v>
      </c>
      <c r="B4" s="92"/>
      <c r="C4" s="92"/>
      <c r="D4" s="92"/>
      <c r="E4" s="50">
        <v>0</v>
      </c>
      <c r="F4" s="46">
        <v>18</v>
      </c>
      <c r="G4" s="46">
        <v>30</v>
      </c>
      <c r="H4" s="46">
        <v>12</v>
      </c>
      <c r="I4" s="47">
        <v>60</v>
      </c>
    </row>
    <row r="5" spans="1:9" x14ac:dyDescent="0.2">
      <c r="A5" s="92" t="s">
        <v>24</v>
      </c>
      <c r="B5" s="92"/>
      <c r="C5" s="92"/>
      <c r="D5" s="92"/>
      <c r="E5" s="50">
        <v>0</v>
      </c>
      <c r="F5" s="46">
        <v>30</v>
      </c>
      <c r="G5" s="46">
        <v>30</v>
      </c>
      <c r="H5" s="46">
        <v>15</v>
      </c>
      <c r="I5" s="47">
        <v>75</v>
      </c>
    </row>
  </sheetData>
  <mergeCells count="5">
    <mergeCell ref="A1:I1"/>
    <mergeCell ref="C2:G2"/>
    <mergeCell ref="A5:D5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15.75" x14ac:dyDescent="0.25">
      <c r="A2" s="17"/>
      <c r="B2" s="16"/>
      <c r="C2" s="91" t="s">
        <v>8</v>
      </c>
      <c r="D2" s="91"/>
      <c r="E2" s="91"/>
      <c r="F2" s="91"/>
      <c r="G2" s="91"/>
      <c r="H2" s="16"/>
      <c r="I2" s="15"/>
    </row>
    <row r="3" spans="1:9" x14ac:dyDescent="0.2">
      <c r="A3" s="93" t="s">
        <v>12</v>
      </c>
      <c r="B3" s="93"/>
      <c r="C3" s="93"/>
      <c r="D3" s="93"/>
      <c r="E3" s="55" t="s">
        <v>13</v>
      </c>
      <c r="F3" s="54" t="s">
        <v>14</v>
      </c>
      <c r="G3" s="54" t="s">
        <v>15</v>
      </c>
      <c r="H3" s="54" t="s">
        <v>16</v>
      </c>
      <c r="I3" s="51" t="s">
        <v>17</v>
      </c>
    </row>
    <row r="4" spans="1:9" x14ac:dyDescent="0.2">
      <c r="A4" s="92" t="s">
        <v>23</v>
      </c>
      <c r="B4" s="92"/>
      <c r="C4" s="92"/>
      <c r="D4" s="92"/>
      <c r="E4" s="56">
        <v>0</v>
      </c>
      <c r="F4" s="52">
        <v>24</v>
      </c>
      <c r="G4" s="52">
        <v>27</v>
      </c>
      <c r="H4" s="52">
        <v>12</v>
      </c>
      <c r="I4" s="53">
        <v>63</v>
      </c>
    </row>
    <row r="5" spans="1:9" x14ac:dyDescent="0.2">
      <c r="A5" s="92" t="s">
        <v>24</v>
      </c>
      <c r="B5" s="92"/>
      <c r="C5" s="92"/>
      <c r="D5" s="92"/>
      <c r="E5" s="56">
        <v>0</v>
      </c>
      <c r="F5" s="52">
        <v>18</v>
      </c>
      <c r="G5" s="52">
        <v>27</v>
      </c>
      <c r="H5" s="52">
        <v>15</v>
      </c>
      <c r="I5" s="53">
        <v>60</v>
      </c>
    </row>
  </sheetData>
  <mergeCells count="5">
    <mergeCell ref="A1:I1"/>
    <mergeCell ref="C2:G2"/>
    <mergeCell ref="A5:D5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15.75" x14ac:dyDescent="0.25">
      <c r="A2" s="20"/>
      <c r="B2" s="19"/>
      <c r="C2" s="91" t="s">
        <v>9</v>
      </c>
      <c r="D2" s="91"/>
      <c r="E2" s="91"/>
      <c r="F2" s="91"/>
      <c r="G2" s="91"/>
      <c r="H2" s="19"/>
      <c r="I2" s="18"/>
    </row>
    <row r="3" spans="1:9" x14ac:dyDescent="0.2">
      <c r="A3" s="93" t="s">
        <v>12</v>
      </c>
      <c r="B3" s="93"/>
      <c r="C3" s="93"/>
      <c r="D3" s="93"/>
      <c r="E3" s="61" t="s">
        <v>13</v>
      </c>
      <c r="F3" s="60" t="s">
        <v>14</v>
      </c>
      <c r="G3" s="60" t="s">
        <v>15</v>
      </c>
      <c r="H3" s="60" t="s">
        <v>16</v>
      </c>
      <c r="I3" s="57" t="s">
        <v>17</v>
      </c>
    </row>
    <row r="4" spans="1:9" x14ac:dyDescent="0.2">
      <c r="A4" s="92" t="s">
        <v>23</v>
      </c>
      <c r="B4" s="92"/>
      <c r="C4" s="92"/>
      <c r="D4" s="92"/>
      <c r="E4" s="62">
        <v>0</v>
      </c>
      <c r="F4" s="58">
        <v>30</v>
      </c>
      <c r="G4" s="58">
        <v>30</v>
      </c>
      <c r="H4" s="58">
        <v>15</v>
      </c>
      <c r="I4" s="59">
        <v>75</v>
      </c>
    </row>
    <row r="5" spans="1:9" x14ac:dyDescent="0.2">
      <c r="A5" s="92" t="s">
        <v>24</v>
      </c>
      <c r="B5" s="92"/>
      <c r="C5" s="92"/>
      <c r="D5" s="92"/>
      <c r="E5" s="62">
        <v>0</v>
      </c>
      <c r="F5" s="58">
        <v>30</v>
      </c>
      <c r="G5" s="58">
        <v>30</v>
      </c>
      <c r="H5" s="58">
        <v>0</v>
      </c>
      <c r="I5" s="59">
        <v>60</v>
      </c>
    </row>
  </sheetData>
  <mergeCells count="5">
    <mergeCell ref="A1:I1"/>
    <mergeCell ref="C2:G2"/>
    <mergeCell ref="A5:D5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15.75" x14ac:dyDescent="0.25">
      <c r="A2" s="23"/>
      <c r="B2" s="22"/>
      <c r="C2" s="91" t="s">
        <v>10</v>
      </c>
      <c r="D2" s="91"/>
      <c r="E2" s="91"/>
      <c r="F2" s="91"/>
      <c r="G2" s="91"/>
      <c r="H2" s="22"/>
      <c r="I2" s="21"/>
    </row>
    <row r="3" spans="1:9" x14ac:dyDescent="0.2">
      <c r="A3" s="93" t="s">
        <v>12</v>
      </c>
      <c r="B3" s="93"/>
      <c r="C3" s="93"/>
      <c r="D3" s="93"/>
      <c r="E3" s="67" t="s">
        <v>13</v>
      </c>
      <c r="F3" s="66" t="s">
        <v>14</v>
      </c>
      <c r="G3" s="66" t="s">
        <v>15</v>
      </c>
      <c r="H3" s="66" t="s">
        <v>16</v>
      </c>
      <c r="I3" s="63" t="s">
        <v>17</v>
      </c>
    </row>
    <row r="4" spans="1:9" x14ac:dyDescent="0.2">
      <c r="A4" s="92" t="s">
        <v>23</v>
      </c>
      <c r="B4" s="92"/>
      <c r="C4" s="92"/>
      <c r="D4" s="92"/>
      <c r="E4" s="68">
        <v>0</v>
      </c>
      <c r="F4" s="64">
        <v>24</v>
      </c>
      <c r="G4" s="64">
        <v>24</v>
      </c>
      <c r="H4" s="64">
        <v>9</v>
      </c>
      <c r="I4" s="65">
        <v>57</v>
      </c>
    </row>
    <row r="5" spans="1:9" x14ac:dyDescent="0.2">
      <c r="A5" s="92" t="s">
        <v>24</v>
      </c>
      <c r="B5" s="92"/>
      <c r="C5" s="92"/>
      <c r="D5" s="92"/>
      <c r="E5" s="68">
        <v>0</v>
      </c>
      <c r="F5" s="64">
        <v>24</v>
      </c>
      <c r="G5" s="64">
        <v>24</v>
      </c>
      <c r="H5" s="64">
        <v>12</v>
      </c>
      <c r="I5" s="65">
        <v>60</v>
      </c>
    </row>
  </sheetData>
  <mergeCells count="5">
    <mergeCell ref="A1:I1"/>
    <mergeCell ref="C2:G2"/>
    <mergeCell ref="A5:D5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"/>
  <sheetViews>
    <sheetView workbookViewId="0">
      <selection activeCell="H27" sqref="H27"/>
    </sheetView>
  </sheetViews>
  <sheetFormatPr defaultRowHeight="12.75" x14ac:dyDescent="0.2"/>
  <sheetData>
    <row r="1" spans="1:9" ht="15.75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15.75" x14ac:dyDescent="0.25">
      <c r="A2" s="14"/>
      <c r="B2" s="13"/>
      <c r="C2" s="91" t="s">
        <v>11</v>
      </c>
      <c r="D2" s="91"/>
      <c r="E2" s="91"/>
      <c r="F2" s="91"/>
      <c r="G2" s="91"/>
      <c r="H2" s="13"/>
      <c r="I2" s="12"/>
    </row>
    <row r="3" spans="1:9" x14ac:dyDescent="0.2">
      <c r="A3" s="93" t="s">
        <v>12</v>
      </c>
      <c r="B3" s="93"/>
      <c r="C3" s="93"/>
      <c r="D3" s="93"/>
      <c r="E3" s="31" t="s">
        <v>13</v>
      </c>
      <c r="F3" s="30" t="s">
        <v>14</v>
      </c>
      <c r="G3" s="30" t="s">
        <v>15</v>
      </c>
      <c r="H3" s="30" t="s">
        <v>16</v>
      </c>
      <c r="I3" s="27" t="s">
        <v>17</v>
      </c>
    </row>
    <row r="4" spans="1:9" x14ac:dyDescent="0.2">
      <c r="A4" s="92" t="s">
        <v>23</v>
      </c>
      <c r="B4" s="92"/>
      <c r="C4" s="92"/>
      <c r="D4" s="92"/>
      <c r="E4" s="32">
        <v>17</v>
      </c>
      <c r="F4" s="28">
        <v>6</v>
      </c>
      <c r="G4" s="28">
        <v>8.3999999999999986</v>
      </c>
      <c r="H4" s="28">
        <v>12</v>
      </c>
      <c r="I4" s="29">
        <f>SUM(F4:H4)</f>
        <v>26.4</v>
      </c>
    </row>
    <row r="5" spans="1:9" x14ac:dyDescent="0.2">
      <c r="A5" s="92" t="s">
        <v>24</v>
      </c>
      <c r="B5" s="92"/>
      <c r="C5" s="92"/>
      <c r="D5" s="92"/>
      <c r="E5" s="32">
        <v>25</v>
      </c>
      <c r="F5" s="28">
        <v>30</v>
      </c>
      <c r="G5" s="28">
        <v>30</v>
      </c>
      <c r="H5" s="28">
        <v>15</v>
      </c>
      <c r="I5" s="29">
        <f>SUM(F5:H5)</f>
        <v>75</v>
      </c>
    </row>
  </sheetData>
  <mergeCells count="5">
    <mergeCell ref="A1:I1"/>
    <mergeCell ref="C2:G2"/>
    <mergeCell ref="A5:D5"/>
    <mergeCell ref="A3:D3"/>
    <mergeCell ref="A4:D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A16" sqref="A16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94" t="s">
        <v>18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ht="26.25" customHeight="1" x14ac:dyDescent="0.2">
      <c r="A2" s="95" t="s">
        <v>22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Hilton</v>
      </c>
      <c r="B5" s="9">
        <f>'1'!I4</f>
        <v>33</v>
      </c>
      <c r="C5" s="9">
        <f>'2'!I4</f>
        <v>69</v>
      </c>
      <c r="D5" s="9">
        <f>'3'!I4</f>
        <v>60</v>
      </c>
      <c r="E5" s="9">
        <f>'4'!I4</f>
        <v>63</v>
      </c>
      <c r="F5" s="9">
        <f>'5'!I4</f>
        <v>75</v>
      </c>
      <c r="G5" s="9">
        <f>'6'!I4</f>
        <v>57</v>
      </c>
      <c r="H5" s="9">
        <f>'7'!I4</f>
        <v>26.4</v>
      </c>
      <c r="I5" s="9">
        <f>AVERAGE(B5:H5)</f>
        <v>54.771428571428565</v>
      </c>
      <c r="J5" s="10">
        <f>RANK(I5,$I$5:$I$6,0)</f>
        <v>2</v>
      </c>
    </row>
    <row r="6" spans="1:12" ht="16.5" customHeight="1" x14ac:dyDescent="0.2">
      <c r="A6" s="8" t="str">
        <f>'7'!A5:D5</f>
        <v>Hyatt</v>
      </c>
      <c r="B6" s="9">
        <f>'1'!I5</f>
        <v>57</v>
      </c>
      <c r="C6" s="9">
        <f>'2'!I5</f>
        <v>58.5</v>
      </c>
      <c r="D6" s="9">
        <f>'3'!I5</f>
        <v>75</v>
      </c>
      <c r="E6" s="9">
        <f>'4'!I5</f>
        <v>60</v>
      </c>
      <c r="F6" s="9">
        <f>'5'!I5</f>
        <v>60</v>
      </c>
      <c r="G6" s="9">
        <f>'6'!I5</f>
        <v>60</v>
      </c>
      <c r="H6" s="9">
        <f>'7'!I5</f>
        <v>75</v>
      </c>
      <c r="I6" s="9">
        <f>AVERAGE(B6:H6)</f>
        <v>63.642857142857146</v>
      </c>
      <c r="J6" s="10">
        <f>RANK(I6,$I$5:$I$6,0)</f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E9" sqref="E9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94" t="s">
        <v>19</v>
      </c>
      <c r="B1" s="94"/>
      <c r="C1" s="94"/>
      <c r="D1" s="94"/>
    </row>
    <row r="2" spans="1:4" ht="48.75" customHeight="1" x14ac:dyDescent="0.2">
      <c r="A2" s="95" t="str">
        <f>Technical!A2</f>
        <v xml:space="preserve"> ITB 730-17051 HOTEL VENUE for SPRING &amp; FALL 2017 SYMPOSIUMS</v>
      </c>
      <c r="B2" s="95"/>
      <c r="C2" s="95"/>
      <c r="D2" s="95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20</v>
      </c>
      <c r="D4" s="6" t="s">
        <v>4</v>
      </c>
    </row>
    <row r="5" spans="1:4" ht="16.5" customHeight="1" x14ac:dyDescent="0.2">
      <c r="A5" s="8" t="str">
        <f>'7'!A4:D4</f>
        <v>Hilton</v>
      </c>
      <c r="B5" s="9">
        <f>'7'!E4</f>
        <v>17</v>
      </c>
      <c r="C5" s="9">
        <f>AVERAGE(B5)</f>
        <v>17</v>
      </c>
      <c r="D5" s="10">
        <f>RANK(C5,$C$5:$C$6,0)</f>
        <v>2</v>
      </c>
    </row>
    <row r="6" spans="1:4" ht="16.5" customHeight="1" x14ac:dyDescent="0.2">
      <c r="A6" s="8" t="str">
        <f>'7'!A5:D5</f>
        <v>Hyatt</v>
      </c>
      <c r="B6" s="9">
        <f>'7'!E5</f>
        <v>25</v>
      </c>
      <c r="C6" s="9">
        <f t="shared" ref="C6" si="0">AVERAGE(B6)</f>
        <v>25</v>
      </c>
      <c r="D6" s="10">
        <f>RANK(C6,$C$5:$C$6,0)</f>
        <v>1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2017-07-18T14:28:47Z</dcterms:modified>
</cp:coreProperties>
</file>