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500" yWindow="780" windowWidth="21900" windowHeight="10650" tabRatio="836" activeTab="6"/>
  </bookViews>
  <sheets>
    <sheet name="RFP Responses" sheetId="19" r:id="rId1"/>
    <sheet name="1" sheetId="74" r:id="rId2"/>
    <sheet name="2" sheetId="75" r:id="rId3"/>
    <sheet name="3" sheetId="76" r:id="rId4"/>
    <sheet name="4" sheetId="77" r:id="rId5"/>
    <sheet name="5" sheetId="78" r:id="rId6"/>
    <sheet name="6" sheetId="79" r:id="rId7"/>
    <sheet name="7" sheetId="81" r:id="rId8"/>
    <sheet name="Technical Score" sheetId="27" r:id="rId9"/>
    <sheet name="Cost Summary" sheetId="73" r:id="rId10"/>
    <sheet name="Summary" sheetId="58" r:id="rId11"/>
    <sheet name="Evaluation Matrix" sheetId="82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H23" i="82" l="1"/>
  <c r="H22" i="82"/>
  <c r="H21" i="82"/>
  <c r="H20" i="82"/>
  <c r="H24" i="82" s="1"/>
  <c r="B6" i="82"/>
  <c r="A2" i="82"/>
  <c r="K3" i="73" l="1"/>
  <c r="C4" i="58" l="1"/>
  <c r="D4" i="58"/>
  <c r="E4" i="58"/>
  <c r="F4" i="58"/>
  <c r="G4" i="58"/>
  <c r="H4" i="58"/>
  <c r="B4" i="58"/>
  <c r="A14" i="73" l="1"/>
  <c r="A15" i="73"/>
  <c r="A16" i="73"/>
  <c r="A13" i="73"/>
  <c r="K4" i="73"/>
  <c r="K5" i="73"/>
  <c r="K6" i="73"/>
  <c r="I6" i="73" l="1"/>
  <c r="D16" i="73" s="1"/>
  <c r="E16" i="73" s="1"/>
  <c r="I5" i="73"/>
  <c r="D15" i="73" s="1"/>
  <c r="E15" i="73" s="1"/>
  <c r="I4" i="73"/>
  <c r="D14" i="73" s="1"/>
  <c r="E14" i="73" s="1"/>
  <c r="I3" i="73"/>
  <c r="D13" i="73" s="1"/>
  <c r="E13" i="73" s="1"/>
  <c r="B14" i="73" l="1"/>
  <c r="B13" i="73"/>
  <c r="B15" i="73"/>
  <c r="B16" i="73"/>
  <c r="C14" i="73" l="1"/>
  <c r="C16" i="73"/>
  <c r="C15" i="73"/>
  <c r="C13" i="73"/>
  <c r="F6" i="78" l="1"/>
  <c r="F6" i="27" s="1"/>
  <c r="F7" i="78"/>
  <c r="F7" i="27" s="1"/>
  <c r="F8" i="78"/>
  <c r="F8" i="27" s="1"/>
  <c r="F5" i="78"/>
  <c r="F5" i="27" s="1"/>
  <c r="F6" i="79"/>
  <c r="G6" i="27" s="1"/>
  <c r="F7" i="79"/>
  <c r="G7" i="27" s="1"/>
  <c r="F8" i="79"/>
  <c r="G8" i="27" s="1"/>
  <c r="F5" i="79"/>
  <c r="G5" i="27" s="1"/>
  <c r="F6" i="81"/>
  <c r="H6" i="27" s="1"/>
  <c r="F7" i="81"/>
  <c r="H7" i="27" s="1"/>
  <c r="F8" i="81"/>
  <c r="H8" i="27" s="1"/>
  <c r="F5" i="81"/>
  <c r="H5" i="27" s="1"/>
  <c r="F6" i="77" l="1"/>
  <c r="E6" i="27" s="1"/>
  <c r="F7" i="77"/>
  <c r="E7" i="27" s="1"/>
  <c r="F8" i="77"/>
  <c r="E8" i="27" s="1"/>
  <c r="F5" i="77"/>
  <c r="E5" i="27" s="1"/>
  <c r="F6" i="76"/>
  <c r="D6" i="27" s="1"/>
  <c r="F7" i="76"/>
  <c r="D7" i="27" s="1"/>
  <c r="F8" i="76"/>
  <c r="D8" i="27" s="1"/>
  <c r="F5" i="76"/>
  <c r="D5" i="27" s="1"/>
  <c r="F6" i="75"/>
  <c r="C6" i="27" s="1"/>
  <c r="F7" i="75"/>
  <c r="C7" i="27" s="1"/>
  <c r="F8" i="75"/>
  <c r="C8" i="27" s="1"/>
  <c r="F5" i="75"/>
  <c r="C5" i="27" s="1"/>
  <c r="F6" i="74"/>
  <c r="B6" i="27" s="1"/>
  <c r="I6" i="27" s="1"/>
  <c r="F7" i="74"/>
  <c r="B7" i="27" s="1"/>
  <c r="F8" i="74"/>
  <c r="B8" i="27" s="1"/>
  <c r="I8" i="27" l="1"/>
  <c r="I7" i="27"/>
  <c r="F5" i="74"/>
  <c r="B5" i="27" s="1"/>
  <c r="I5" i="27" s="1"/>
  <c r="A8" i="58" l="1"/>
  <c r="A8" i="27"/>
  <c r="A8" i="81"/>
  <c r="G8" i="81"/>
  <c r="H8" i="58" s="1"/>
  <c r="A8" i="79"/>
  <c r="G8" i="79"/>
  <c r="G8" i="58" s="1"/>
  <c r="A8" i="78"/>
  <c r="G8" i="78"/>
  <c r="F8" i="58" s="1"/>
  <c r="A8" i="77"/>
  <c r="G8" i="77"/>
  <c r="E8" i="58" s="1"/>
  <c r="A8" i="76"/>
  <c r="G8" i="76"/>
  <c r="D8" i="58" s="1"/>
  <c r="A8" i="75"/>
  <c r="G8" i="75"/>
  <c r="C8" i="58" s="1"/>
  <c r="A8" i="74"/>
  <c r="G8" i="74"/>
  <c r="B8" i="58" s="1"/>
  <c r="I8" i="58" l="1"/>
  <c r="G5" i="81"/>
  <c r="H5" i="58" s="1"/>
  <c r="A5" i="78" l="1"/>
  <c r="A6" i="78"/>
  <c r="A7" i="78"/>
  <c r="A6" i="77"/>
  <c r="A7" i="77"/>
  <c r="A6" i="76"/>
  <c r="A7" i="76"/>
  <c r="A6" i="75"/>
  <c r="A7" i="75"/>
  <c r="A6" i="27" l="1"/>
  <c r="A7" i="27"/>
  <c r="A5" i="27"/>
  <c r="A6" i="81"/>
  <c r="A7" i="81"/>
  <c r="A5" i="81"/>
  <c r="G7" i="81"/>
  <c r="H7" i="58" s="1"/>
  <c r="G6" i="81"/>
  <c r="H6" i="58" s="1"/>
  <c r="A2" i="81"/>
  <c r="A6" i="79"/>
  <c r="A7" i="79"/>
  <c r="A6" i="74"/>
  <c r="A7" i="74"/>
  <c r="A5" i="79"/>
  <c r="A5" i="77"/>
  <c r="A5" i="76"/>
  <c r="A5" i="75"/>
  <c r="A5" i="74"/>
  <c r="A2" i="58" l="1"/>
  <c r="A2" i="27"/>
  <c r="A2" i="79"/>
  <c r="A2" i="78"/>
  <c r="A2" i="77"/>
  <c r="A2" i="76"/>
  <c r="A2" i="75"/>
  <c r="A2" i="74"/>
  <c r="G7" i="79" l="1"/>
  <c r="G7" i="58" s="1"/>
  <c r="G6" i="79"/>
  <c r="G6" i="58" s="1"/>
  <c r="G5" i="79"/>
  <c r="G5" i="58" s="1"/>
  <c r="G7" i="78" l="1"/>
  <c r="F7" i="58" s="1"/>
  <c r="G6" i="78"/>
  <c r="F6" i="58" s="1"/>
  <c r="G5" i="78"/>
  <c r="F5" i="58" s="1"/>
  <c r="G7" i="77"/>
  <c r="E7" i="58" s="1"/>
  <c r="G6" i="77"/>
  <c r="E6" i="58" s="1"/>
  <c r="G5" i="77"/>
  <c r="E5" i="58" s="1"/>
  <c r="G7" i="76"/>
  <c r="D7" i="58" s="1"/>
  <c r="G6" i="76"/>
  <c r="D6" i="58" s="1"/>
  <c r="G5" i="76"/>
  <c r="D5" i="58" s="1"/>
  <c r="G7" i="75"/>
  <c r="C7" i="58" s="1"/>
  <c r="G6" i="75"/>
  <c r="C6" i="58" s="1"/>
  <c r="G5" i="75"/>
  <c r="C5" i="58" s="1"/>
  <c r="G7" i="74"/>
  <c r="B7" i="58" s="1"/>
  <c r="G6" i="74"/>
  <c r="B6" i="58" s="1"/>
  <c r="G5" i="74"/>
  <c r="B5" i="58" s="1"/>
  <c r="I7" i="58" l="1"/>
  <c r="I6" i="58"/>
  <c r="I5" i="58"/>
  <c r="J6" i="27"/>
  <c r="J8" i="27"/>
  <c r="J7" i="27"/>
  <c r="J5" i="27"/>
  <c r="J8" i="58" l="1"/>
  <c r="J6" i="58"/>
  <c r="J5" i="58"/>
  <c r="J7" i="58"/>
  <c r="A7" i="58"/>
  <c r="A6" i="58"/>
  <c r="A5" i="58"/>
</calcChain>
</file>

<file path=xl/sharedStrings.xml><?xml version="1.0" encoding="utf-8"?>
<sst xmlns="http://schemas.openxmlformats.org/spreadsheetml/2006/main" count="136" uniqueCount="77">
  <si>
    <t xml:space="preserve">RESPONDENT SUMMARY </t>
  </si>
  <si>
    <t>Ranking</t>
  </si>
  <si>
    <t>Company/Vendor Name</t>
  </si>
  <si>
    <t>Average Score</t>
  </si>
  <si>
    <r>
      <t>RESPONDENT SUMMARY (</t>
    </r>
    <r>
      <rPr>
        <b/>
        <sz val="12"/>
        <color rgb="FFFF0000"/>
        <rFont val="Arial"/>
        <family val="2"/>
      </rPr>
      <t>TECHNICAL</t>
    </r>
    <r>
      <rPr>
        <b/>
        <sz val="12"/>
        <rFont val="Arial"/>
        <family val="2"/>
      </rPr>
      <t>)</t>
    </r>
  </si>
  <si>
    <t>Company/Vendor Name:</t>
  </si>
  <si>
    <t>Total</t>
  </si>
  <si>
    <t>RESPONDENT SUMMARY</t>
  </si>
  <si>
    <t>Team</t>
  </si>
  <si>
    <t>Pre-Construction Phase</t>
  </si>
  <si>
    <t>Construction Phase</t>
  </si>
  <si>
    <t>Base Proposal Total</t>
  </si>
  <si>
    <t xml:space="preserve"> </t>
  </si>
  <si>
    <t>Fee</t>
  </si>
  <si>
    <t>Fee Percentage</t>
  </si>
  <si>
    <t>GMP Increase %</t>
  </si>
  <si>
    <t>Gen. Conditions %</t>
  </si>
  <si>
    <t>Gen Conditions Amt.</t>
  </si>
  <si>
    <t>Gen. Conditions Amt</t>
  </si>
  <si>
    <t>Const. Duration (mo)</t>
  </si>
  <si>
    <t>CCL</t>
  </si>
  <si>
    <t>Formula =</t>
  </si>
  <si>
    <t>((1-(Vendor Amount - Lowest Vendor Amount)/Lowest Vendor Amount)*High Score)</t>
  </si>
  <si>
    <t>SCORING SUMMARY</t>
  </si>
  <si>
    <t>Bidders</t>
  </si>
  <si>
    <t>Score</t>
  </si>
  <si>
    <t>Rank</t>
  </si>
  <si>
    <t>Delta to Low Bid</t>
  </si>
  <si>
    <t>Delta % to Low Bid</t>
  </si>
  <si>
    <t>Fee Amt.</t>
  </si>
  <si>
    <t>Prepared by:</t>
  </si>
  <si>
    <t>Checked by:</t>
  </si>
  <si>
    <t>Criterion #1</t>
  </si>
  <si>
    <t>Criterion #2</t>
  </si>
  <si>
    <t>Criterion #3</t>
  </si>
  <si>
    <t>Criterion #4</t>
  </si>
  <si>
    <t>Technical</t>
  </si>
  <si>
    <t>Reimb. Allowance</t>
  </si>
  <si>
    <t>None</t>
  </si>
  <si>
    <t>Lowest Bid</t>
  </si>
  <si>
    <t>D. E. Harvey Builders</t>
  </si>
  <si>
    <t>BE&amp;K Building Group</t>
  </si>
  <si>
    <t>JE Dunn Construction</t>
  </si>
  <si>
    <t>Weaver &amp; Jacobs Constructors</t>
  </si>
  <si>
    <t>RFP730-17025 CM@R UHV STEM Building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</si>
  <si>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</si>
  <si>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</si>
  <si>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</si>
  <si>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</si>
  <si>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</si>
  <si>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</si>
  <si>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</si>
  <si>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</si>
  <si>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</si>
  <si>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</si>
  <si>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</si>
  <si>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</si>
  <si>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</si>
  <si>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</si>
  <si>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</si>
  <si>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</si>
  <si>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</si>
  <si>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</si>
  <si>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</si>
  <si>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</si>
  <si>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</si>
  <si>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1. Relevant Experience and Capabilities</t>
  </si>
  <si>
    <t>2. Qualifications of Project Team</t>
  </si>
  <si>
    <t>3. Ability to Establish and Maintain Budgets and Schedules</t>
  </si>
  <si>
    <t>4. Cost and Delivery Proposal</t>
  </si>
  <si>
    <t>DO NOT EVALUATE CRITERIA 1.  PURCHASING WILL EVALUATE.</t>
  </si>
  <si>
    <t>*Total =</t>
  </si>
  <si>
    <t>*Note:  Total should be equal to 100 if received 5-point per criterion.</t>
  </si>
  <si>
    <t>Special Instructions for Evaluators:</t>
  </si>
  <si>
    <t>Name</t>
  </si>
  <si>
    <t>Senior Buyer</t>
  </si>
  <si>
    <t>Buyer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</si>
</sst>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[$$-409]* #,##0_);_([$$-409]* \(#,##0\);_([$$-409]* &quot;-&quot;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8" fillId="4" borderId="9" applyNumberFormat="0" applyFont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39" applyNumberFormat="0" applyAlignment="0" applyProtection="0"/>
    <xf numFmtId="0" fontId="22" fillId="24" borderId="40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41" applyNumberFormat="0" applyFill="0" applyAlignment="0" applyProtection="0"/>
    <xf numFmtId="0" fontId="26" fillId="0" borderId="42" applyNumberFormat="0" applyFill="0" applyAlignment="0" applyProtection="0"/>
    <xf numFmtId="0" fontId="27" fillId="0" borderId="43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39" applyNumberFormat="0" applyAlignment="0" applyProtection="0"/>
    <xf numFmtId="0" fontId="29" fillId="0" borderId="44" applyNumberFormat="0" applyFill="0" applyAlignment="0" applyProtection="0"/>
    <xf numFmtId="0" fontId="30" fillId="25" borderId="0" applyNumberFormat="0" applyBorder="0" applyAlignment="0" applyProtection="0"/>
    <xf numFmtId="0" fontId="7" fillId="4" borderId="9" applyNumberFormat="0" applyFont="0" applyAlignment="0" applyProtection="0"/>
    <xf numFmtId="0" fontId="31" fillId="23" borderId="45" applyNumberFormat="0" applyAlignment="0" applyProtection="0"/>
    <xf numFmtId="0" fontId="32" fillId="0" borderId="0" applyNumberFormat="0" applyFill="0" applyBorder="0" applyAlignment="0" applyProtection="0"/>
    <xf numFmtId="0" fontId="33" fillId="0" borderId="46" applyNumberFormat="0" applyFill="0" applyAlignment="0" applyProtection="0"/>
    <xf numFmtId="0" fontId="34" fillId="0" borderId="0" applyNumberFormat="0" applyFill="0" applyBorder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2" fillId="0" borderId="0"/>
  </cellStyleXfs>
  <cellXfs count="143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6" fillId="0" borderId="3" xfId="0" applyNumberFormat="1" applyFont="1" applyBorder="1"/>
    <xf numFmtId="0" fontId="6" fillId="0" borderId="6" xfId="0" applyFont="1" applyFill="1" applyBorder="1" applyAlignment="1">
      <alignment horizontal="center"/>
    </xf>
    <xf numFmtId="164" fontId="6" fillId="0" borderId="7" xfId="0" applyNumberFormat="1" applyFont="1" applyBorder="1"/>
    <xf numFmtId="0" fontId="6" fillId="2" borderId="8" xfId="0" applyFont="1" applyFill="1" applyBorder="1"/>
    <xf numFmtId="2" fontId="6" fillId="0" borderId="10" xfId="0" applyNumberFormat="1" applyFont="1" applyBorder="1"/>
    <xf numFmtId="0" fontId="5" fillId="2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/>
    </xf>
    <xf numFmtId="0" fontId="4" fillId="0" borderId="0" xfId="1" applyFont="1"/>
    <xf numFmtId="0" fontId="4" fillId="0" borderId="11" xfId="1" applyFont="1" applyBorder="1"/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textRotation="90"/>
    </xf>
    <xf numFmtId="0" fontId="5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8" xfId="1" applyFont="1" applyFill="1" applyBorder="1" applyAlignment="1"/>
    <xf numFmtId="0" fontId="0" fillId="0" borderId="0" xfId="0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165" fontId="0" fillId="0" borderId="29" xfId="0" applyNumberFormat="1" applyFill="1" applyBorder="1" applyAlignment="1">
      <alignment vertical="center"/>
    </xf>
    <xf numFmtId="165" fontId="0" fillId="0" borderId="30" xfId="0" applyNumberFormat="1" applyFill="1" applyBorder="1" applyAlignment="1">
      <alignment vertical="center"/>
    </xf>
    <xf numFmtId="10" fontId="0" fillId="0" borderId="31" xfId="0" applyNumberFormat="1" applyFill="1" applyBorder="1" applyAlignment="1">
      <alignment horizontal="center" vertical="center"/>
    </xf>
    <xf numFmtId="165" fontId="14" fillId="0" borderId="30" xfId="0" applyNumberFormat="1" applyFont="1" applyFill="1" applyBorder="1" applyAlignment="1">
      <alignment vertical="center"/>
    </xf>
    <xf numFmtId="165" fontId="13" fillId="0" borderId="28" xfId="0" applyNumberFormat="1" applyFont="1" applyFill="1" applyBorder="1" applyAlignment="1">
      <alignment vertical="center"/>
    </xf>
    <xf numFmtId="164" fontId="7" fillId="0" borderId="3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15" fillId="0" borderId="34" xfId="0" applyNumberFormat="1" applyFont="1" applyFill="1" applyBorder="1" applyAlignment="1">
      <alignment horizontal="right" vertical="center"/>
    </xf>
    <xf numFmtId="165" fontId="15" fillId="0" borderId="35" xfId="0" applyNumberFormat="1" applyFont="1" applyFill="1" applyBorder="1" applyAlignment="1">
      <alignment vertical="center"/>
    </xf>
    <xf numFmtId="43" fontId="7" fillId="0" borderId="0" xfId="5" applyFont="1" applyFill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17" fillId="0" borderId="36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17" fillId="0" borderId="38" xfId="0" applyNumberFormat="1" applyFont="1" applyFill="1" applyBorder="1" applyAlignment="1">
      <alignment horizontal="center" vertical="center"/>
    </xf>
    <xf numFmtId="1" fontId="17" fillId="0" borderId="38" xfId="0" applyNumberFormat="1" applyFont="1" applyFill="1" applyBorder="1" applyAlignment="1">
      <alignment horizontal="center" vertical="center"/>
    </xf>
    <xf numFmtId="44" fontId="0" fillId="0" borderId="38" xfId="0" applyNumberFormat="1" applyFill="1" applyBorder="1" applyAlignment="1">
      <alignment horizontal="center" vertical="center"/>
    </xf>
    <xf numFmtId="10" fontId="11" fillId="0" borderId="33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/>
    </xf>
    <xf numFmtId="1" fontId="17" fillId="0" borderId="5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4" fillId="0" borderId="16" xfId="1" applyNumberFormat="1" applyFont="1" applyBorder="1"/>
    <xf numFmtId="0" fontId="4" fillId="0" borderId="16" xfId="1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14" fontId="6" fillId="0" borderId="0" xfId="0" applyNumberFormat="1" applyFont="1"/>
    <xf numFmtId="0" fontId="7" fillId="0" borderId="8" xfId="1" applyFont="1" applyFill="1" applyBorder="1" applyAlignment="1"/>
    <xf numFmtId="0" fontId="6" fillId="0" borderId="0" xfId="0" applyFont="1" applyFill="1"/>
    <xf numFmtId="2" fontId="6" fillId="0" borderId="7" xfId="0" applyNumberFormat="1" applyFont="1" applyFill="1" applyBorder="1"/>
    <xf numFmtId="2" fontId="6" fillId="0" borderId="3" xfId="0" applyNumberFormat="1" applyFont="1" applyFill="1" applyBorder="1"/>
    <xf numFmtId="0" fontId="7" fillId="26" borderId="23" xfId="0" applyFont="1" applyFill="1" applyBorder="1" applyAlignment="1">
      <alignment horizontal="center" vertical="center"/>
    </xf>
    <xf numFmtId="165" fontId="0" fillId="26" borderId="30" xfId="0" applyNumberFormat="1" applyFill="1" applyBorder="1" applyAlignment="1">
      <alignment vertical="center"/>
    </xf>
    <xf numFmtId="10" fontId="0" fillId="0" borderId="30" xfId="0" applyNumberFormat="1" applyFill="1" applyBorder="1" applyAlignment="1">
      <alignment horizontal="center" vertical="center"/>
    </xf>
    <xf numFmtId="2" fontId="6" fillId="0" borderId="47" xfId="0" applyNumberFormat="1" applyFont="1" applyFill="1" applyBorder="1"/>
    <xf numFmtId="0" fontId="6" fillId="0" borderId="8" xfId="0" applyFont="1" applyFill="1" applyBorder="1"/>
    <xf numFmtId="0" fontId="4" fillId="0" borderId="5" xfId="0" applyFont="1" applyFill="1" applyBorder="1"/>
    <xf numFmtId="0" fontId="4" fillId="27" borderId="48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10" fontId="12" fillId="0" borderId="30" xfId="0" applyNumberFormat="1" applyFont="1" applyFill="1" applyBorder="1" applyAlignment="1">
      <alignment horizontal="center" vertical="center"/>
    </xf>
    <xf numFmtId="10" fontId="1" fillId="0" borderId="32" xfId="0" applyNumberFormat="1" applyFont="1" applyFill="1" applyBorder="1" applyAlignment="1">
      <alignment horizontal="center" vertical="center"/>
    </xf>
    <xf numFmtId="10" fontId="1" fillId="0" borderId="31" xfId="0" applyNumberFormat="1" applyFont="1" applyFill="1" applyBorder="1" applyAlignment="1">
      <alignment horizontal="center" vertical="center"/>
    </xf>
    <xf numFmtId="165" fontId="13" fillId="28" borderId="28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165" fontId="11" fillId="0" borderId="30" xfId="0" applyNumberFormat="1" applyFont="1" applyFill="1" applyBorder="1" applyAlignment="1">
      <alignment vertical="center"/>
    </xf>
    <xf numFmtId="165" fontId="7" fillId="26" borderId="30" xfId="0" applyNumberFormat="1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5" fillId="0" borderId="51" xfId="1" applyFont="1" applyBorder="1" applyAlignment="1">
      <alignment horizontal="center" vertical="center" textRotation="90"/>
    </xf>
    <xf numFmtId="2" fontId="6" fillId="0" borderId="10" xfId="0" applyNumberFormat="1" applyFont="1" applyFill="1" applyBorder="1"/>
    <xf numFmtId="0" fontId="4" fillId="0" borderId="5" xfId="1" applyFont="1" applyBorder="1"/>
    <xf numFmtId="0" fontId="6" fillId="28" borderId="6" xfId="0" applyFont="1" applyFill="1" applyBorder="1" applyAlignment="1">
      <alignment horizontal="center"/>
    </xf>
    <xf numFmtId="2" fontId="6" fillId="28" borderId="7" xfId="0" applyNumberFormat="1" applyFont="1" applyFill="1" applyBorder="1"/>
    <xf numFmtId="2" fontId="6" fillId="28" borderId="47" xfId="0" applyNumberFormat="1" applyFont="1" applyFill="1" applyBorder="1"/>
    <xf numFmtId="2" fontId="6" fillId="28" borderId="3" xfId="0" applyNumberFormat="1" applyFont="1" applyFill="1" applyBorder="1"/>
    <xf numFmtId="0" fontId="6" fillId="28" borderId="8" xfId="0" applyFont="1" applyFill="1" applyBorder="1"/>
    <xf numFmtId="0" fontId="6" fillId="28" borderId="0" xfId="0" applyFont="1" applyFill="1"/>
    <xf numFmtId="0" fontId="5" fillId="29" borderId="4" xfId="0" applyFont="1" applyFill="1" applyBorder="1" applyAlignment="1">
      <alignment horizontal="center" vertical="center"/>
    </xf>
    <xf numFmtId="0" fontId="17" fillId="30" borderId="0" xfId="0" applyFont="1" applyFill="1" applyAlignment="1">
      <alignment horizontal="center"/>
    </xf>
    <xf numFmtId="0" fontId="5" fillId="3" borderId="62" xfId="0" applyFont="1" applyFill="1" applyBorder="1" applyAlignment="1">
      <alignment horizontal="center"/>
    </xf>
    <xf numFmtId="0" fontId="5" fillId="3" borderId="6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1" borderId="65" xfId="0" applyFont="1" applyFill="1" applyBorder="1" applyAlignment="1">
      <alignment horizontal="center" vertical="center"/>
    </xf>
    <xf numFmtId="0" fontId="38" fillId="0" borderId="0" xfId="0" applyFont="1"/>
    <xf numFmtId="0" fontId="39" fillId="0" borderId="0" xfId="0" applyFont="1" applyAlignment="1">
      <alignment vertical="center"/>
    </xf>
    <xf numFmtId="0" fontId="4" fillId="26" borderId="5" xfId="0" applyFont="1" applyFill="1" applyBorder="1" applyAlignment="1">
      <alignment horizontal="center" vertical="center"/>
    </xf>
    <xf numFmtId="0" fontId="5" fillId="32" borderId="66" xfId="0" applyFont="1" applyFill="1" applyBorder="1" applyAlignment="1">
      <alignment horizontal="right"/>
    </xf>
    <xf numFmtId="0" fontId="5" fillId="32" borderId="67" xfId="0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4" fillId="0" borderId="5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36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3" borderId="52" xfId="0" applyFont="1" applyFill="1" applyBorder="1" applyAlignment="1">
      <alignment horizontal="center"/>
    </xf>
    <xf numFmtId="0" fontId="5" fillId="3" borderId="53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4" fillId="0" borderId="55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5" fillId="3" borderId="61" xfId="0" applyFont="1" applyFill="1" applyBorder="1" applyAlignment="1">
      <alignment horizontal="center"/>
    </xf>
    <xf numFmtId="0" fontId="5" fillId="3" borderId="62" xfId="0" applyFont="1" applyFill="1" applyBorder="1" applyAlignment="1">
      <alignment horizontal="center"/>
    </xf>
    <xf numFmtId="0" fontId="37" fillId="0" borderId="55" xfId="0" applyFont="1" applyBorder="1" applyAlignment="1">
      <alignment vertical="center" wrapText="1"/>
    </xf>
    <xf numFmtId="0" fontId="37" fillId="0" borderId="56" xfId="0" applyFont="1" applyBorder="1" applyAlignment="1">
      <alignment vertical="center" wrapText="1"/>
    </xf>
    <xf numFmtId="0" fontId="37" fillId="0" borderId="64" xfId="0" applyFont="1" applyBorder="1" applyAlignment="1">
      <alignment vertical="center" wrapText="1"/>
    </xf>
    <xf numFmtId="0" fontId="37" fillId="0" borderId="55" xfId="0" applyFont="1" applyBorder="1" applyAlignment="1">
      <alignment horizontal="left" vertical="center" wrapText="1"/>
    </xf>
    <xf numFmtId="0" fontId="37" fillId="0" borderId="56" xfId="0" applyFont="1" applyBorder="1" applyAlignment="1">
      <alignment horizontal="left" vertical="center" wrapText="1"/>
    </xf>
    <xf numFmtId="0" fontId="37" fillId="0" borderId="6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50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5" builtinId="3"/>
    <cellStyle name="Comma 2" xfId="4"/>
    <cellStyle name="Currency 2" xfId="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2" xfId="1"/>
    <cellStyle name="Normal 5" xfId="49"/>
    <cellStyle name="Note 2" xfId="3"/>
    <cellStyle name="Note 2 2" xfId="48"/>
    <cellStyle name="Note 2 3" xfId="47"/>
    <cellStyle name="Note 3" xfId="42"/>
    <cellStyle name="Output 2" xfId="43"/>
    <cellStyle name="Title 2" xfId="44"/>
    <cellStyle name="Total 2" xfId="45"/>
    <cellStyle name="Warning Text 2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P's%20Folder/RFP730-17025%20CM@R%20UHV%20STEM%20Building%20-%20AWARDED/Evaluator%20Matrix%20RFP730-17025%20CM@R%20UHV%20STEM%20Buil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Summary"/>
    </sheetNames>
    <sheetDataSet>
      <sheetData sheetId="0">
        <row r="6">
          <cell r="A6" t="str">
            <v>RFP730-17025 CM@R UHV STEM Building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7"/>
  <sheetViews>
    <sheetView workbookViewId="0">
      <selection activeCell="F22" sqref="F22"/>
    </sheetView>
  </sheetViews>
  <sheetFormatPr defaultRowHeight="12.75" x14ac:dyDescent="0.2"/>
  <cols>
    <col min="1" max="1" width="83.28515625" customWidth="1"/>
  </cols>
  <sheetData>
    <row r="1" spans="1:2" ht="15.75" x14ac:dyDescent="0.25">
      <c r="A1" s="3" t="s">
        <v>44</v>
      </c>
    </row>
    <row r="2" spans="1:2" ht="13.5" thickBot="1" x14ac:dyDescent="0.25"/>
    <row r="3" spans="1:2" ht="26.25" customHeight="1" thickTop="1" x14ac:dyDescent="0.2">
      <c r="A3" s="84" t="s">
        <v>2</v>
      </c>
    </row>
    <row r="4" spans="1:2" ht="15" x14ac:dyDescent="0.2">
      <c r="A4" s="64" t="s">
        <v>41</v>
      </c>
      <c r="B4" s="85">
        <v>1</v>
      </c>
    </row>
    <row r="5" spans="1:2" ht="15" x14ac:dyDescent="0.2">
      <c r="A5" s="64" t="s">
        <v>40</v>
      </c>
      <c r="B5" s="74">
        <v>2</v>
      </c>
    </row>
    <row r="6" spans="1:2" ht="15" x14ac:dyDescent="0.2">
      <c r="A6" s="64" t="s">
        <v>42</v>
      </c>
      <c r="B6" s="85">
        <v>3</v>
      </c>
    </row>
    <row r="7" spans="1:2" ht="15" x14ac:dyDescent="0.2">
      <c r="A7" s="64" t="s">
        <v>43</v>
      </c>
      <c r="B7" s="74">
        <v>4</v>
      </c>
    </row>
  </sheetData>
  <phoneticPr fontId="3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E8" sqref="E8"/>
    </sheetView>
  </sheetViews>
  <sheetFormatPr defaultRowHeight="15" customHeight="1" x14ac:dyDescent="0.2"/>
  <cols>
    <col min="1" max="1" width="30" style="21" customWidth="1"/>
    <col min="2" max="2" width="15" style="21" customWidth="1"/>
    <col min="3" max="3" width="17.140625" style="21" customWidth="1"/>
    <col min="4" max="4" width="16.42578125" style="21" customWidth="1"/>
    <col min="5" max="5" width="20.42578125" style="21" customWidth="1"/>
    <col min="6" max="6" width="15.85546875" style="21" customWidth="1"/>
    <col min="7" max="7" width="19.28515625" style="21" customWidth="1"/>
    <col min="8" max="8" width="18.5703125" style="21" customWidth="1"/>
    <col min="9" max="9" width="10.85546875" style="21" hidden="1" customWidth="1"/>
    <col min="10" max="10" width="22" style="21" hidden="1" customWidth="1"/>
    <col min="11" max="11" width="19.28515625" style="21" customWidth="1"/>
    <col min="12" max="255" width="9.140625" style="21"/>
    <col min="256" max="256" width="17.42578125" style="21" customWidth="1"/>
    <col min="257" max="257" width="15" style="21" customWidth="1"/>
    <col min="258" max="258" width="17.140625" style="21" customWidth="1"/>
    <col min="259" max="259" width="16.42578125" style="21" customWidth="1"/>
    <col min="260" max="260" width="20.42578125" style="21" customWidth="1"/>
    <col min="261" max="261" width="15.85546875" style="21" customWidth="1"/>
    <col min="262" max="262" width="17.28515625" style="21" customWidth="1"/>
    <col min="263" max="263" width="19.28515625" style="21" customWidth="1"/>
    <col min="264" max="264" width="18.5703125" style="21" customWidth="1"/>
    <col min="265" max="266" width="0" style="21" hidden="1" customWidth="1"/>
    <col min="267" max="267" width="19.28515625" style="21" customWidth="1"/>
    <col min="268" max="511" width="9.140625" style="21"/>
    <col min="512" max="512" width="17.42578125" style="21" customWidth="1"/>
    <col min="513" max="513" width="15" style="21" customWidth="1"/>
    <col min="514" max="514" width="17.140625" style="21" customWidth="1"/>
    <col min="515" max="515" width="16.42578125" style="21" customWidth="1"/>
    <col min="516" max="516" width="20.42578125" style="21" customWidth="1"/>
    <col min="517" max="517" width="15.85546875" style="21" customWidth="1"/>
    <col min="518" max="518" width="17.28515625" style="21" customWidth="1"/>
    <col min="519" max="519" width="19.28515625" style="21" customWidth="1"/>
    <col min="520" max="520" width="18.5703125" style="21" customWidth="1"/>
    <col min="521" max="522" width="0" style="21" hidden="1" customWidth="1"/>
    <col min="523" max="523" width="19.28515625" style="21" customWidth="1"/>
    <col min="524" max="767" width="9.140625" style="21"/>
    <col min="768" max="768" width="17.42578125" style="21" customWidth="1"/>
    <col min="769" max="769" width="15" style="21" customWidth="1"/>
    <col min="770" max="770" width="17.140625" style="21" customWidth="1"/>
    <col min="771" max="771" width="16.42578125" style="21" customWidth="1"/>
    <col min="772" max="772" width="20.42578125" style="21" customWidth="1"/>
    <col min="773" max="773" width="15.85546875" style="21" customWidth="1"/>
    <col min="774" max="774" width="17.28515625" style="21" customWidth="1"/>
    <col min="775" max="775" width="19.28515625" style="21" customWidth="1"/>
    <col min="776" max="776" width="18.5703125" style="21" customWidth="1"/>
    <col min="777" max="778" width="0" style="21" hidden="1" customWidth="1"/>
    <col min="779" max="779" width="19.28515625" style="21" customWidth="1"/>
    <col min="780" max="1023" width="9.140625" style="21"/>
    <col min="1024" max="1024" width="17.42578125" style="21" customWidth="1"/>
    <col min="1025" max="1025" width="15" style="21" customWidth="1"/>
    <col min="1026" max="1026" width="17.140625" style="21" customWidth="1"/>
    <col min="1027" max="1027" width="16.42578125" style="21" customWidth="1"/>
    <col min="1028" max="1028" width="20.42578125" style="21" customWidth="1"/>
    <col min="1029" max="1029" width="15.85546875" style="21" customWidth="1"/>
    <col min="1030" max="1030" width="17.28515625" style="21" customWidth="1"/>
    <col min="1031" max="1031" width="19.28515625" style="21" customWidth="1"/>
    <col min="1032" max="1032" width="18.5703125" style="21" customWidth="1"/>
    <col min="1033" max="1034" width="0" style="21" hidden="1" customWidth="1"/>
    <col min="1035" max="1035" width="19.28515625" style="21" customWidth="1"/>
    <col min="1036" max="1279" width="9.140625" style="21"/>
    <col min="1280" max="1280" width="17.42578125" style="21" customWidth="1"/>
    <col min="1281" max="1281" width="15" style="21" customWidth="1"/>
    <col min="1282" max="1282" width="17.140625" style="21" customWidth="1"/>
    <col min="1283" max="1283" width="16.42578125" style="21" customWidth="1"/>
    <col min="1284" max="1284" width="20.42578125" style="21" customWidth="1"/>
    <col min="1285" max="1285" width="15.85546875" style="21" customWidth="1"/>
    <col min="1286" max="1286" width="17.28515625" style="21" customWidth="1"/>
    <col min="1287" max="1287" width="19.28515625" style="21" customWidth="1"/>
    <col min="1288" max="1288" width="18.5703125" style="21" customWidth="1"/>
    <col min="1289" max="1290" width="0" style="21" hidden="1" customWidth="1"/>
    <col min="1291" max="1291" width="19.28515625" style="21" customWidth="1"/>
    <col min="1292" max="1535" width="9.140625" style="21"/>
    <col min="1536" max="1536" width="17.42578125" style="21" customWidth="1"/>
    <col min="1537" max="1537" width="15" style="21" customWidth="1"/>
    <col min="1538" max="1538" width="17.140625" style="21" customWidth="1"/>
    <col min="1539" max="1539" width="16.42578125" style="21" customWidth="1"/>
    <col min="1540" max="1540" width="20.42578125" style="21" customWidth="1"/>
    <col min="1541" max="1541" width="15.85546875" style="21" customWidth="1"/>
    <col min="1542" max="1542" width="17.28515625" style="21" customWidth="1"/>
    <col min="1543" max="1543" width="19.28515625" style="21" customWidth="1"/>
    <col min="1544" max="1544" width="18.5703125" style="21" customWidth="1"/>
    <col min="1545" max="1546" width="0" style="21" hidden="1" customWidth="1"/>
    <col min="1547" max="1547" width="19.28515625" style="21" customWidth="1"/>
    <col min="1548" max="1791" width="9.140625" style="21"/>
    <col min="1792" max="1792" width="17.42578125" style="21" customWidth="1"/>
    <col min="1793" max="1793" width="15" style="21" customWidth="1"/>
    <col min="1794" max="1794" width="17.140625" style="21" customWidth="1"/>
    <col min="1795" max="1795" width="16.42578125" style="21" customWidth="1"/>
    <col min="1796" max="1796" width="20.42578125" style="21" customWidth="1"/>
    <col min="1797" max="1797" width="15.85546875" style="21" customWidth="1"/>
    <col min="1798" max="1798" width="17.28515625" style="21" customWidth="1"/>
    <col min="1799" max="1799" width="19.28515625" style="21" customWidth="1"/>
    <col min="1800" max="1800" width="18.5703125" style="21" customWidth="1"/>
    <col min="1801" max="1802" width="0" style="21" hidden="1" customWidth="1"/>
    <col min="1803" max="1803" width="19.28515625" style="21" customWidth="1"/>
    <col min="1804" max="2047" width="9.140625" style="21"/>
    <col min="2048" max="2048" width="17.42578125" style="21" customWidth="1"/>
    <col min="2049" max="2049" width="15" style="21" customWidth="1"/>
    <col min="2050" max="2050" width="17.140625" style="21" customWidth="1"/>
    <col min="2051" max="2051" width="16.42578125" style="21" customWidth="1"/>
    <col min="2052" max="2052" width="20.42578125" style="21" customWidth="1"/>
    <col min="2053" max="2053" width="15.85546875" style="21" customWidth="1"/>
    <col min="2054" max="2054" width="17.28515625" style="21" customWidth="1"/>
    <col min="2055" max="2055" width="19.28515625" style="21" customWidth="1"/>
    <col min="2056" max="2056" width="18.5703125" style="21" customWidth="1"/>
    <col min="2057" max="2058" width="0" style="21" hidden="1" customWidth="1"/>
    <col min="2059" max="2059" width="19.28515625" style="21" customWidth="1"/>
    <col min="2060" max="2303" width="9.140625" style="21"/>
    <col min="2304" max="2304" width="17.42578125" style="21" customWidth="1"/>
    <col min="2305" max="2305" width="15" style="21" customWidth="1"/>
    <col min="2306" max="2306" width="17.140625" style="21" customWidth="1"/>
    <col min="2307" max="2307" width="16.42578125" style="21" customWidth="1"/>
    <col min="2308" max="2308" width="20.42578125" style="21" customWidth="1"/>
    <col min="2309" max="2309" width="15.85546875" style="21" customWidth="1"/>
    <col min="2310" max="2310" width="17.28515625" style="21" customWidth="1"/>
    <col min="2311" max="2311" width="19.28515625" style="21" customWidth="1"/>
    <col min="2312" max="2312" width="18.5703125" style="21" customWidth="1"/>
    <col min="2313" max="2314" width="0" style="21" hidden="1" customWidth="1"/>
    <col min="2315" max="2315" width="19.28515625" style="21" customWidth="1"/>
    <col min="2316" max="2559" width="9.140625" style="21"/>
    <col min="2560" max="2560" width="17.42578125" style="21" customWidth="1"/>
    <col min="2561" max="2561" width="15" style="21" customWidth="1"/>
    <col min="2562" max="2562" width="17.140625" style="21" customWidth="1"/>
    <col min="2563" max="2563" width="16.42578125" style="21" customWidth="1"/>
    <col min="2564" max="2564" width="20.42578125" style="21" customWidth="1"/>
    <col min="2565" max="2565" width="15.85546875" style="21" customWidth="1"/>
    <col min="2566" max="2566" width="17.28515625" style="21" customWidth="1"/>
    <col min="2567" max="2567" width="19.28515625" style="21" customWidth="1"/>
    <col min="2568" max="2568" width="18.5703125" style="21" customWidth="1"/>
    <col min="2569" max="2570" width="0" style="21" hidden="1" customWidth="1"/>
    <col min="2571" max="2571" width="19.28515625" style="21" customWidth="1"/>
    <col min="2572" max="2815" width="9.140625" style="21"/>
    <col min="2816" max="2816" width="17.42578125" style="21" customWidth="1"/>
    <col min="2817" max="2817" width="15" style="21" customWidth="1"/>
    <col min="2818" max="2818" width="17.140625" style="21" customWidth="1"/>
    <col min="2819" max="2819" width="16.42578125" style="21" customWidth="1"/>
    <col min="2820" max="2820" width="20.42578125" style="21" customWidth="1"/>
    <col min="2821" max="2821" width="15.85546875" style="21" customWidth="1"/>
    <col min="2822" max="2822" width="17.28515625" style="21" customWidth="1"/>
    <col min="2823" max="2823" width="19.28515625" style="21" customWidth="1"/>
    <col min="2824" max="2824" width="18.5703125" style="21" customWidth="1"/>
    <col min="2825" max="2826" width="0" style="21" hidden="1" customWidth="1"/>
    <col min="2827" max="2827" width="19.28515625" style="21" customWidth="1"/>
    <col min="2828" max="3071" width="9.140625" style="21"/>
    <col min="3072" max="3072" width="17.42578125" style="21" customWidth="1"/>
    <col min="3073" max="3073" width="15" style="21" customWidth="1"/>
    <col min="3074" max="3074" width="17.140625" style="21" customWidth="1"/>
    <col min="3075" max="3075" width="16.42578125" style="21" customWidth="1"/>
    <col min="3076" max="3076" width="20.42578125" style="21" customWidth="1"/>
    <col min="3077" max="3077" width="15.85546875" style="21" customWidth="1"/>
    <col min="3078" max="3078" width="17.28515625" style="21" customWidth="1"/>
    <col min="3079" max="3079" width="19.28515625" style="21" customWidth="1"/>
    <col min="3080" max="3080" width="18.5703125" style="21" customWidth="1"/>
    <col min="3081" max="3082" width="0" style="21" hidden="1" customWidth="1"/>
    <col min="3083" max="3083" width="19.28515625" style="21" customWidth="1"/>
    <col min="3084" max="3327" width="9.140625" style="21"/>
    <col min="3328" max="3328" width="17.42578125" style="21" customWidth="1"/>
    <col min="3329" max="3329" width="15" style="21" customWidth="1"/>
    <col min="3330" max="3330" width="17.140625" style="21" customWidth="1"/>
    <col min="3331" max="3331" width="16.42578125" style="21" customWidth="1"/>
    <col min="3332" max="3332" width="20.42578125" style="21" customWidth="1"/>
    <col min="3333" max="3333" width="15.85546875" style="21" customWidth="1"/>
    <col min="3334" max="3334" width="17.28515625" style="21" customWidth="1"/>
    <col min="3335" max="3335" width="19.28515625" style="21" customWidth="1"/>
    <col min="3336" max="3336" width="18.5703125" style="21" customWidth="1"/>
    <col min="3337" max="3338" width="0" style="21" hidden="1" customWidth="1"/>
    <col min="3339" max="3339" width="19.28515625" style="21" customWidth="1"/>
    <col min="3340" max="3583" width="9.140625" style="21"/>
    <col min="3584" max="3584" width="17.42578125" style="21" customWidth="1"/>
    <col min="3585" max="3585" width="15" style="21" customWidth="1"/>
    <col min="3586" max="3586" width="17.140625" style="21" customWidth="1"/>
    <col min="3587" max="3587" width="16.42578125" style="21" customWidth="1"/>
    <col min="3588" max="3588" width="20.42578125" style="21" customWidth="1"/>
    <col min="3589" max="3589" width="15.85546875" style="21" customWidth="1"/>
    <col min="3590" max="3590" width="17.28515625" style="21" customWidth="1"/>
    <col min="3591" max="3591" width="19.28515625" style="21" customWidth="1"/>
    <col min="3592" max="3592" width="18.5703125" style="21" customWidth="1"/>
    <col min="3593" max="3594" width="0" style="21" hidden="1" customWidth="1"/>
    <col min="3595" max="3595" width="19.28515625" style="21" customWidth="1"/>
    <col min="3596" max="3839" width="9.140625" style="21"/>
    <col min="3840" max="3840" width="17.42578125" style="21" customWidth="1"/>
    <col min="3841" max="3841" width="15" style="21" customWidth="1"/>
    <col min="3842" max="3842" width="17.140625" style="21" customWidth="1"/>
    <col min="3843" max="3843" width="16.42578125" style="21" customWidth="1"/>
    <col min="3844" max="3844" width="20.42578125" style="21" customWidth="1"/>
    <col min="3845" max="3845" width="15.85546875" style="21" customWidth="1"/>
    <col min="3846" max="3846" width="17.28515625" style="21" customWidth="1"/>
    <col min="3847" max="3847" width="19.28515625" style="21" customWidth="1"/>
    <col min="3848" max="3848" width="18.5703125" style="21" customWidth="1"/>
    <col min="3849" max="3850" width="0" style="21" hidden="1" customWidth="1"/>
    <col min="3851" max="3851" width="19.28515625" style="21" customWidth="1"/>
    <col min="3852" max="4095" width="9.140625" style="21"/>
    <col min="4096" max="4096" width="17.42578125" style="21" customWidth="1"/>
    <col min="4097" max="4097" width="15" style="21" customWidth="1"/>
    <col min="4098" max="4098" width="17.140625" style="21" customWidth="1"/>
    <col min="4099" max="4099" width="16.42578125" style="21" customWidth="1"/>
    <col min="4100" max="4100" width="20.42578125" style="21" customWidth="1"/>
    <col min="4101" max="4101" width="15.85546875" style="21" customWidth="1"/>
    <col min="4102" max="4102" width="17.28515625" style="21" customWidth="1"/>
    <col min="4103" max="4103" width="19.28515625" style="21" customWidth="1"/>
    <col min="4104" max="4104" width="18.5703125" style="21" customWidth="1"/>
    <col min="4105" max="4106" width="0" style="21" hidden="1" customWidth="1"/>
    <col min="4107" max="4107" width="19.28515625" style="21" customWidth="1"/>
    <col min="4108" max="4351" width="9.140625" style="21"/>
    <col min="4352" max="4352" width="17.42578125" style="21" customWidth="1"/>
    <col min="4353" max="4353" width="15" style="21" customWidth="1"/>
    <col min="4354" max="4354" width="17.140625" style="21" customWidth="1"/>
    <col min="4355" max="4355" width="16.42578125" style="21" customWidth="1"/>
    <col min="4356" max="4356" width="20.42578125" style="21" customWidth="1"/>
    <col min="4357" max="4357" width="15.85546875" style="21" customWidth="1"/>
    <col min="4358" max="4358" width="17.28515625" style="21" customWidth="1"/>
    <col min="4359" max="4359" width="19.28515625" style="21" customWidth="1"/>
    <col min="4360" max="4360" width="18.5703125" style="21" customWidth="1"/>
    <col min="4361" max="4362" width="0" style="21" hidden="1" customWidth="1"/>
    <col min="4363" max="4363" width="19.28515625" style="21" customWidth="1"/>
    <col min="4364" max="4607" width="9.140625" style="21"/>
    <col min="4608" max="4608" width="17.42578125" style="21" customWidth="1"/>
    <col min="4609" max="4609" width="15" style="21" customWidth="1"/>
    <col min="4610" max="4610" width="17.140625" style="21" customWidth="1"/>
    <col min="4611" max="4611" width="16.42578125" style="21" customWidth="1"/>
    <col min="4612" max="4612" width="20.42578125" style="21" customWidth="1"/>
    <col min="4613" max="4613" width="15.85546875" style="21" customWidth="1"/>
    <col min="4614" max="4614" width="17.28515625" style="21" customWidth="1"/>
    <col min="4615" max="4615" width="19.28515625" style="21" customWidth="1"/>
    <col min="4616" max="4616" width="18.5703125" style="21" customWidth="1"/>
    <col min="4617" max="4618" width="0" style="21" hidden="1" customWidth="1"/>
    <col min="4619" max="4619" width="19.28515625" style="21" customWidth="1"/>
    <col min="4620" max="4863" width="9.140625" style="21"/>
    <col min="4864" max="4864" width="17.42578125" style="21" customWidth="1"/>
    <col min="4865" max="4865" width="15" style="21" customWidth="1"/>
    <col min="4866" max="4866" width="17.140625" style="21" customWidth="1"/>
    <col min="4867" max="4867" width="16.42578125" style="21" customWidth="1"/>
    <col min="4868" max="4868" width="20.42578125" style="21" customWidth="1"/>
    <col min="4869" max="4869" width="15.85546875" style="21" customWidth="1"/>
    <col min="4870" max="4870" width="17.28515625" style="21" customWidth="1"/>
    <col min="4871" max="4871" width="19.28515625" style="21" customWidth="1"/>
    <col min="4872" max="4872" width="18.5703125" style="21" customWidth="1"/>
    <col min="4873" max="4874" width="0" style="21" hidden="1" customWidth="1"/>
    <col min="4875" max="4875" width="19.28515625" style="21" customWidth="1"/>
    <col min="4876" max="5119" width="9.140625" style="21"/>
    <col min="5120" max="5120" width="17.42578125" style="21" customWidth="1"/>
    <col min="5121" max="5121" width="15" style="21" customWidth="1"/>
    <col min="5122" max="5122" width="17.140625" style="21" customWidth="1"/>
    <col min="5123" max="5123" width="16.42578125" style="21" customWidth="1"/>
    <col min="5124" max="5124" width="20.42578125" style="21" customWidth="1"/>
    <col min="5125" max="5125" width="15.85546875" style="21" customWidth="1"/>
    <col min="5126" max="5126" width="17.28515625" style="21" customWidth="1"/>
    <col min="5127" max="5127" width="19.28515625" style="21" customWidth="1"/>
    <col min="5128" max="5128" width="18.5703125" style="21" customWidth="1"/>
    <col min="5129" max="5130" width="0" style="21" hidden="1" customWidth="1"/>
    <col min="5131" max="5131" width="19.28515625" style="21" customWidth="1"/>
    <col min="5132" max="5375" width="9.140625" style="21"/>
    <col min="5376" max="5376" width="17.42578125" style="21" customWidth="1"/>
    <col min="5377" max="5377" width="15" style="21" customWidth="1"/>
    <col min="5378" max="5378" width="17.140625" style="21" customWidth="1"/>
    <col min="5379" max="5379" width="16.42578125" style="21" customWidth="1"/>
    <col min="5380" max="5380" width="20.42578125" style="21" customWidth="1"/>
    <col min="5381" max="5381" width="15.85546875" style="21" customWidth="1"/>
    <col min="5382" max="5382" width="17.28515625" style="21" customWidth="1"/>
    <col min="5383" max="5383" width="19.28515625" style="21" customWidth="1"/>
    <col min="5384" max="5384" width="18.5703125" style="21" customWidth="1"/>
    <col min="5385" max="5386" width="0" style="21" hidden="1" customWidth="1"/>
    <col min="5387" max="5387" width="19.28515625" style="21" customWidth="1"/>
    <col min="5388" max="5631" width="9.140625" style="21"/>
    <col min="5632" max="5632" width="17.42578125" style="21" customWidth="1"/>
    <col min="5633" max="5633" width="15" style="21" customWidth="1"/>
    <col min="5634" max="5634" width="17.140625" style="21" customWidth="1"/>
    <col min="5635" max="5635" width="16.42578125" style="21" customWidth="1"/>
    <col min="5636" max="5636" width="20.42578125" style="21" customWidth="1"/>
    <col min="5637" max="5637" width="15.85546875" style="21" customWidth="1"/>
    <col min="5638" max="5638" width="17.28515625" style="21" customWidth="1"/>
    <col min="5639" max="5639" width="19.28515625" style="21" customWidth="1"/>
    <col min="5640" max="5640" width="18.5703125" style="21" customWidth="1"/>
    <col min="5641" max="5642" width="0" style="21" hidden="1" customWidth="1"/>
    <col min="5643" max="5643" width="19.28515625" style="21" customWidth="1"/>
    <col min="5644" max="5887" width="9.140625" style="21"/>
    <col min="5888" max="5888" width="17.42578125" style="21" customWidth="1"/>
    <col min="5889" max="5889" width="15" style="21" customWidth="1"/>
    <col min="5890" max="5890" width="17.140625" style="21" customWidth="1"/>
    <col min="5891" max="5891" width="16.42578125" style="21" customWidth="1"/>
    <col min="5892" max="5892" width="20.42578125" style="21" customWidth="1"/>
    <col min="5893" max="5893" width="15.85546875" style="21" customWidth="1"/>
    <col min="5894" max="5894" width="17.28515625" style="21" customWidth="1"/>
    <col min="5895" max="5895" width="19.28515625" style="21" customWidth="1"/>
    <col min="5896" max="5896" width="18.5703125" style="21" customWidth="1"/>
    <col min="5897" max="5898" width="0" style="21" hidden="1" customWidth="1"/>
    <col min="5899" max="5899" width="19.28515625" style="21" customWidth="1"/>
    <col min="5900" max="6143" width="9.140625" style="21"/>
    <col min="6144" max="6144" width="17.42578125" style="21" customWidth="1"/>
    <col min="6145" max="6145" width="15" style="21" customWidth="1"/>
    <col min="6146" max="6146" width="17.140625" style="21" customWidth="1"/>
    <col min="6147" max="6147" width="16.42578125" style="21" customWidth="1"/>
    <col min="6148" max="6148" width="20.42578125" style="21" customWidth="1"/>
    <col min="6149" max="6149" width="15.85546875" style="21" customWidth="1"/>
    <col min="6150" max="6150" width="17.28515625" style="21" customWidth="1"/>
    <col min="6151" max="6151" width="19.28515625" style="21" customWidth="1"/>
    <col min="6152" max="6152" width="18.5703125" style="21" customWidth="1"/>
    <col min="6153" max="6154" width="0" style="21" hidden="1" customWidth="1"/>
    <col min="6155" max="6155" width="19.28515625" style="21" customWidth="1"/>
    <col min="6156" max="6399" width="9.140625" style="21"/>
    <col min="6400" max="6400" width="17.42578125" style="21" customWidth="1"/>
    <col min="6401" max="6401" width="15" style="21" customWidth="1"/>
    <col min="6402" max="6402" width="17.140625" style="21" customWidth="1"/>
    <col min="6403" max="6403" width="16.42578125" style="21" customWidth="1"/>
    <col min="6404" max="6404" width="20.42578125" style="21" customWidth="1"/>
    <col min="6405" max="6405" width="15.85546875" style="21" customWidth="1"/>
    <col min="6406" max="6406" width="17.28515625" style="21" customWidth="1"/>
    <col min="6407" max="6407" width="19.28515625" style="21" customWidth="1"/>
    <col min="6408" max="6408" width="18.5703125" style="21" customWidth="1"/>
    <col min="6409" max="6410" width="0" style="21" hidden="1" customWidth="1"/>
    <col min="6411" max="6411" width="19.28515625" style="21" customWidth="1"/>
    <col min="6412" max="6655" width="9.140625" style="21"/>
    <col min="6656" max="6656" width="17.42578125" style="21" customWidth="1"/>
    <col min="6657" max="6657" width="15" style="21" customWidth="1"/>
    <col min="6658" max="6658" width="17.140625" style="21" customWidth="1"/>
    <col min="6659" max="6659" width="16.42578125" style="21" customWidth="1"/>
    <col min="6660" max="6660" width="20.42578125" style="21" customWidth="1"/>
    <col min="6661" max="6661" width="15.85546875" style="21" customWidth="1"/>
    <col min="6662" max="6662" width="17.28515625" style="21" customWidth="1"/>
    <col min="6663" max="6663" width="19.28515625" style="21" customWidth="1"/>
    <col min="6664" max="6664" width="18.5703125" style="21" customWidth="1"/>
    <col min="6665" max="6666" width="0" style="21" hidden="1" customWidth="1"/>
    <col min="6667" max="6667" width="19.28515625" style="21" customWidth="1"/>
    <col min="6668" max="6911" width="9.140625" style="21"/>
    <col min="6912" max="6912" width="17.42578125" style="21" customWidth="1"/>
    <col min="6913" max="6913" width="15" style="21" customWidth="1"/>
    <col min="6914" max="6914" width="17.140625" style="21" customWidth="1"/>
    <col min="6915" max="6915" width="16.42578125" style="21" customWidth="1"/>
    <col min="6916" max="6916" width="20.42578125" style="21" customWidth="1"/>
    <col min="6917" max="6917" width="15.85546875" style="21" customWidth="1"/>
    <col min="6918" max="6918" width="17.28515625" style="21" customWidth="1"/>
    <col min="6919" max="6919" width="19.28515625" style="21" customWidth="1"/>
    <col min="6920" max="6920" width="18.5703125" style="21" customWidth="1"/>
    <col min="6921" max="6922" width="0" style="21" hidden="1" customWidth="1"/>
    <col min="6923" max="6923" width="19.28515625" style="21" customWidth="1"/>
    <col min="6924" max="7167" width="9.140625" style="21"/>
    <col min="7168" max="7168" width="17.42578125" style="21" customWidth="1"/>
    <col min="7169" max="7169" width="15" style="21" customWidth="1"/>
    <col min="7170" max="7170" width="17.140625" style="21" customWidth="1"/>
    <col min="7171" max="7171" width="16.42578125" style="21" customWidth="1"/>
    <col min="7172" max="7172" width="20.42578125" style="21" customWidth="1"/>
    <col min="7173" max="7173" width="15.85546875" style="21" customWidth="1"/>
    <col min="7174" max="7174" width="17.28515625" style="21" customWidth="1"/>
    <col min="7175" max="7175" width="19.28515625" style="21" customWidth="1"/>
    <col min="7176" max="7176" width="18.5703125" style="21" customWidth="1"/>
    <col min="7177" max="7178" width="0" style="21" hidden="1" customWidth="1"/>
    <col min="7179" max="7179" width="19.28515625" style="21" customWidth="1"/>
    <col min="7180" max="7423" width="9.140625" style="21"/>
    <col min="7424" max="7424" width="17.42578125" style="21" customWidth="1"/>
    <col min="7425" max="7425" width="15" style="21" customWidth="1"/>
    <col min="7426" max="7426" width="17.140625" style="21" customWidth="1"/>
    <col min="7427" max="7427" width="16.42578125" style="21" customWidth="1"/>
    <col min="7428" max="7428" width="20.42578125" style="21" customWidth="1"/>
    <col min="7429" max="7429" width="15.85546875" style="21" customWidth="1"/>
    <col min="7430" max="7430" width="17.28515625" style="21" customWidth="1"/>
    <col min="7431" max="7431" width="19.28515625" style="21" customWidth="1"/>
    <col min="7432" max="7432" width="18.5703125" style="21" customWidth="1"/>
    <col min="7433" max="7434" width="0" style="21" hidden="1" customWidth="1"/>
    <col min="7435" max="7435" width="19.28515625" style="21" customWidth="1"/>
    <col min="7436" max="7679" width="9.140625" style="21"/>
    <col min="7680" max="7680" width="17.42578125" style="21" customWidth="1"/>
    <col min="7681" max="7681" width="15" style="21" customWidth="1"/>
    <col min="7682" max="7682" width="17.140625" style="21" customWidth="1"/>
    <col min="7683" max="7683" width="16.42578125" style="21" customWidth="1"/>
    <col min="7684" max="7684" width="20.42578125" style="21" customWidth="1"/>
    <col min="7685" max="7685" width="15.85546875" style="21" customWidth="1"/>
    <col min="7686" max="7686" width="17.28515625" style="21" customWidth="1"/>
    <col min="7687" max="7687" width="19.28515625" style="21" customWidth="1"/>
    <col min="7688" max="7688" width="18.5703125" style="21" customWidth="1"/>
    <col min="7689" max="7690" width="0" style="21" hidden="1" customWidth="1"/>
    <col min="7691" max="7691" width="19.28515625" style="21" customWidth="1"/>
    <col min="7692" max="7935" width="9.140625" style="21"/>
    <col min="7936" max="7936" width="17.42578125" style="21" customWidth="1"/>
    <col min="7937" max="7937" width="15" style="21" customWidth="1"/>
    <col min="7938" max="7938" width="17.140625" style="21" customWidth="1"/>
    <col min="7939" max="7939" width="16.42578125" style="21" customWidth="1"/>
    <col min="7940" max="7940" width="20.42578125" style="21" customWidth="1"/>
    <col min="7941" max="7941" width="15.85546875" style="21" customWidth="1"/>
    <col min="7942" max="7942" width="17.28515625" style="21" customWidth="1"/>
    <col min="7943" max="7943" width="19.28515625" style="21" customWidth="1"/>
    <col min="7944" max="7944" width="18.5703125" style="21" customWidth="1"/>
    <col min="7945" max="7946" width="0" style="21" hidden="1" customWidth="1"/>
    <col min="7947" max="7947" width="19.28515625" style="21" customWidth="1"/>
    <col min="7948" max="8191" width="9.140625" style="21"/>
    <col min="8192" max="8192" width="17.42578125" style="21" customWidth="1"/>
    <col min="8193" max="8193" width="15" style="21" customWidth="1"/>
    <col min="8194" max="8194" width="17.140625" style="21" customWidth="1"/>
    <col min="8195" max="8195" width="16.42578125" style="21" customWidth="1"/>
    <col min="8196" max="8196" width="20.42578125" style="21" customWidth="1"/>
    <col min="8197" max="8197" width="15.85546875" style="21" customWidth="1"/>
    <col min="8198" max="8198" width="17.28515625" style="21" customWidth="1"/>
    <col min="8199" max="8199" width="19.28515625" style="21" customWidth="1"/>
    <col min="8200" max="8200" width="18.5703125" style="21" customWidth="1"/>
    <col min="8201" max="8202" width="0" style="21" hidden="1" customWidth="1"/>
    <col min="8203" max="8203" width="19.28515625" style="21" customWidth="1"/>
    <col min="8204" max="8447" width="9.140625" style="21"/>
    <col min="8448" max="8448" width="17.42578125" style="21" customWidth="1"/>
    <col min="8449" max="8449" width="15" style="21" customWidth="1"/>
    <col min="8450" max="8450" width="17.140625" style="21" customWidth="1"/>
    <col min="8451" max="8451" width="16.42578125" style="21" customWidth="1"/>
    <col min="8452" max="8452" width="20.42578125" style="21" customWidth="1"/>
    <col min="8453" max="8453" width="15.85546875" style="21" customWidth="1"/>
    <col min="8454" max="8454" width="17.28515625" style="21" customWidth="1"/>
    <col min="8455" max="8455" width="19.28515625" style="21" customWidth="1"/>
    <col min="8456" max="8456" width="18.5703125" style="21" customWidth="1"/>
    <col min="8457" max="8458" width="0" style="21" hidden="1" customWidth="1"/>
    <col min="8459" max="8459" width="19.28515625" style="21" customWidth="1"/>
    <col min="8460" max="8703" width="9.140625" style="21"/>
    <col min="8704" max="8704" width="17.42578125" style="21" customWidth="1"/>
    <col min="8705" max="8705" width="15" style="21" customWidth="1"/>
    <col min="8706" max="8706" width="17.140625" style="21" customWidth="1"/>
    <col min="8707" max="8707" width="16.42578125" style="21" customWidth="1"/>
    <col min="8708" max="8708" width="20.42578125" style="21" customWidth="1"/>
    <col min="8709" max="8709" width="15.85546875" style="21" customWidth="1"/>
    <col min="8710" max="8710" width="17.28515625" style="21" customWidth="1"/>
    <col min="8711" max="8711" width="19.28515625" style="21" customWidth="1"/>
    <col min="8712" max="8712" width="18.5703125" style="21" customWidth="1"/>
    <col min="8713" max="8714" width="0" style="21" hidden="1" customWidth="1"/>
    <col min="8715" max="8715" width="19.28515625" style="21" customWidth="1"/>
    <col min="8716" max="8959" width="9.140625" style="21"/>
    <col min="8960" max="8960" width="17.42578125" style="21" customWidth="1"/>
    <col min="8961" max="8961" width="15" style="21" customWidth="1"/>
    <col min="8962" max="8962" width="17.140625" style="21" customWidth="1"/>
    <col min="8963" max="8963" width="16.42578125" style="21" customWidth="1"/>
    <col min="8964" max="8964" width="20.42578125" style="21" customWidth="1"/>
    <col min="8965" max="8965" width="15.85546875" style="21" customWidth="1"/>
    <col min="8966" max="8966" width="17.28515625" style="21" customWidth="1"/>
    <col min="8967" max="8967" width="19.28515625" style="21" customWidth="1"/>
    <col min="8968" max="8968" width="18.5703125" style="21" customWidth="1"/>
    <col min="8969" max="8970" width="0" style="21" hidden="1" customWidth="1"/>
    <col min="8971" max="8971" width="19.28515625" style="21" customWidth="1"/>
    <col min="8972" max="9215" width="9.140625" style="21"/>
    <col min="9216" max="9216" width="17.42578125" style="21" customWidth="1"/>
    <col min="9217" max="9217" width="15" style="21" customWidth="1"/>
    <col min="9218" max="9218" width="17.140625" style="21" customWidth="1"/>
    <col min="9219" max="9219" width="16.42578125" style="21" customWidth="1"/>
    <col min="9220" max="9220" width="20.42578125" style="21" customWidth="1"/>
    <col min="9221" max="9221" width="15.85546875" style="21" customWidth="1"/>
    <col min="9222" max="9222" width="17.28515625" style="21" customWidth="1"/>
    <col min="9223" max="9223" width="19.28515625" style="21" customWidth="1"/>
    <col min="9224" max="9224" width="18.5703125" style="21" customWidth="1"/>
    <col min="9225" max="9226" width="0" style="21" hidden="1" customWidth="1"/>
    <col min="9227" max="9227" width="19.28515625" style="21" customWidth="1"/>
    <col min="9228" max="9471" width="9.140625" style="21"/>
    <col min="9472" max="9472" width="17.42578125" style="21" customWidth="1"/>
    <col min="9473" max="9473" width="15" style="21" customWidth="1"/>
    <col min="9474" max="9474" width="17.140625" style="21" customWidth="1"/>
    <col min="9475" max="9475" width="16.42578125" style="21" customWidth="1"/>
    <col min="9476" max="9476" width="20.42578125" style="21" customWidth="1"/>
    <col min="9477" max="9477" width="15.85546875" style="21" customWidth="1"/>
    <col min="9478" max="9478" width="17.28515625" style="21" customWidth="1"/>
    <col min="9479" max="9479" width="19.28515625" style="21" customWidth="1"/>
    <col min="9480" max="9480" width="18.5703125" style="21" customWidth="1"/>
    <col min="9481" max="9482" width="0" style="21" hidden="1" customWidth="1"/>
    <col min="9483" max="9483" width="19.28515625" style="21" customWidth="1"/>
    <col min="9484" max="9727" width="9.140625" style="21"/>
    <col min="9728" max="9728" width="17.42578125" style="21" customWidth="1"/>
    <col min="9729" max="9729" width="15" style="21" customWidth="1"/>
    <col min="9730" max="9730" width="17.140625" style="21" customWidth="1"/>
    <col min="9731" max="9731" width="16.42578125" style="21" customWidth="1"/>
    <col min="9732" max="9732" width="20.42578125" style="21" customWidth="1"/>
    <col min="9733" max="9733" width="15.85546875" style="21" customWidth="1"/>
    <col min="9734" max="9734" width="17.28515625" style="21" customWidth="1"/>
    <col min="9735" max="9735" width="19.28515625" style="21" customWidth="1"/>
    <col min="9736" max="9736" width="18.5703125" style="21" customWidth="1"/>
    <col min="9737" max="9738" width="0" style="21" hidden="1" customWidth="1"/>
    <col min="9739" max="9739" width="19.28515625" style="21" customWidth="1"/>
    <col min="9740" max="9983" width="9.140625" style="21"/>
    <col min="9984" max="9984" width="17.42578125" style="21" customWidth="1"/>
    <col min="9985" max="9985" width="15" style="21" customWidth="1"/>
    <col min="9986" max="9986" width="17.140625" style="21" customWidth="1"/>
    <col min="9987" max="9987" width="16.42578125" style="21" customWidth="1"/>
    <col min="9988" max="9988" width="20.42578125" style="21" customWidth="1"/>
    <col min="9989" max="9989" width="15.85546875" style="21" customWidth="1"/>
    <col min="9990" max="9990" width="17.28515625" style="21" customWidth="1"/>
    <col min="9991" max="9991" width="19.28515625" style="21" customWidth="1"/>
    <col min="9992" max="9992" width="18.5703125" style="21" customWidth="1"/>
    <col min="9993" max="9994" width="0" style="21" hidden="1" customWidth="1"/>
    <col min="9995" max="9995" width="19.28515625" style="21" customWidth="1"/>
    <col min="9996" max="10239" width="9.140625" style="21"/>
    <col min="10240" max="10240" width="17.42578125" style="21" customWidth="1"/>
    <col min="10241" max="10241" width="15" style="21" customWidth="1"/>
    <col min="10242" max="10242" width="17.140625" style="21" customWidth="1"/>
    <col min="10243" max="10243" width="16.42578125" style="21" customWidth="1"/>
    <col min="10244" max="10244" width="20.42578125" style="21" customWidth="1"/>
    <col min="10245" max="10245" width="15.85546875" style="21" customWidth="1"/>
    <col min="10246" max="10246" width="17.28515625" style="21" customWidth="1"/>
    <col min="10247" max="10247" width="19.28515625" style="21" customWidth="1"/>
    <col min="10248" max="10248" width="18.5703125" style="21" customWidth="1"/>
    <col min="10249" max="10250" width="0" style="21" hidden="1" customWidth="1"/>
    <col min="10251" max="10251" width="19.28515625" style="21" customWidth="1"/>
    <col min="10252" max="10495" width="9.140625" style="21"/>
    <col min="10496" max="10496" width="17.42578125" style="21" customWidth="1"/>
    <col min="10497" max="10497" width="15" style="21" customWidth="1"/>
    <col min="10498" max="10498" width="17.140625" style="21" customWidth="1"/>
    <col min="10499" max="10499" width="16.42578125" style="21" customWidth="1"/>
    <col min="10500" max="10500" width="20.42578125" style="21" customWidth="1"/>
    <col min="10501" max="10501" width="15.85546875" style="21" customWidth="1"/>
    <col min="10502" max="10502" width="17.28515625" style="21" customWidth="1"/>
    <col min="10503" max="10503" width="19.28515625" style="21" customWidth="1"/>
    <col min="10504" max="10504" width="18.5703125" style="21" customWidth="1"/>
    <col min="10505" max="10506" width="0" style="21" hidden="1" customWidth="1"/>
    <col min="10507" max="10507" width="19.28515625" style="21" customWidth="1"/>
    <col min="10508" max="10751" width="9.140625" style="21"/>
    <col min="10752" max="10752" width="17.42578125" style="21" customWidth="1"/>
    <col min="10753" max="10753" width="15" style="21" customWidth="1"/>
    <col min="10754" max="10754" width="17.140625" style="21" customWidth="1"/>
    <col min="10755" max="10755" width="16.42578125" style="21" customWidth="1"/>
    <col min="10756" max="10756" width="20.42578125" style="21" customWidth="1"/>
    <col min="10757" max="10757" width="15.85546875" style="21" customWidth="1"/>
    <col min="10758" max="10758" width="17.28515625" style="21" customWidth="1"/>
    <col min="10759" max="10759" width="19.28515625" style="21" customWidth="1"/>
    <col min="10760" max="10760" width="18.5703125" style="21" customWidth="1"/>
    <col min="10761" max="10762" width="0" style="21" hidden="1" customWidth="1"/>
    <col min="10763" max="10763" width="19.28515625" style="21" customWidth="1"/>
    <col min="10764" max="11007" width="9.140625" style="21"/>
    <col min="11008" max="11008" width="17.42578125" style="21" customWidth="1"/>
    <col min="11009" max="11009" width="15" style="21" customWidth="1"/>
    <col min="11010" max="11010" width="17.140625" style="21" customWidth="1"/>
    <col min="11011" max="11011" width="16.42578125" style="21" customWidth="1"/>
    <col min="11012" max="11012" width="20.42578125" style="21" customWidth="1"/>
    <col min="11013" max="11013" width="15.85546875" style="21" customWidth="1"/>
    <col min="11014" max="11014" width="17.28515625" style="21" customWidth="1"/>
    <col min="11015" max="11015" width="19.28515625" style="21" customWidth="1"/>
    <col min="11016" max="11016" width="18.5703125" style="21" customWidth="1"/>
    <col min="11017" max="11018" width="0" style="21" hidden="1" customWidth="1"/>
    <col min="11019" max="11019" width="19.28515625" style="21" customWidth="1"/>
    <col min="11020" max="11263" width="9.140625" style="21"/>
    <col min="11264" max="11264" width="17.42578125" style="21" customWidth="1"/>
    <col min="11265" max="11265" width="15" style="21" customWidth="1"/>
    <col min="11266" max="11266" width="17.140625" style="21" customWidth="1"/>
    <col min="11267" max="11267" width="16.42578125" style="21" customWidth="1"/>
    <col min="11268" max="11268" width="20.42578125" style="21" customWidth="1"/>
    <col min="11269" max="11269" width="15.85546875" style="21" customWidth="1"/>
    <col min="11270" max="11270" width="17.28515625" style="21" customWidth="1"/>
    <col min="11271" max="11271" width="19.28515625" style="21" customWidth="1"/>
    <col min="11272" max="11272" width="18.5703125" style="21" customWidth="1"/>
    <col min="11273" max="11274" width="0" style="21" hidden="1" customWidth="1"/>
    <col min="11275" max="11275" width="19.28515625" style="21" customWidth="1"/>
    <col min="11276" max="11519" width="9.140625" style="21"/>
    <col min="11520" max="11520" width="17.42578125" style="21" customWidth="1"/>
    <col min="11521" max="11521" width="15" style="21" customWidth="1"/>
    <col min="11522" max="11522" width="17.140625" style="21" customWidth="1"/>
    <col min="11523" max="11523" width="16.42578125" style="21" customWidth="1"/>
    <col min="11524" max="11524" width="20.42578125" style="21" customWidth="1"/>
    <col min="11525" max="11525" width="15.85546875" style="21" customWidth="1"/>
    <col min="11526" max="11526" width="17.28515625" style="21" customWidth="1"/>
    <col min="11527" max="11527" width="19.28515625" style="21" customWidth="1"/>
    <col min="11528" max="11528" width="18.5703125" style="21" customWidth="1"/>
    <col min="11529" max="11530" width="0" style="21" hidden="1" customWidth="1"/>
    <col min="11531" max="11531" width="19.28515625" style="21" customWidth="1"/>
    <col min="11532" max="11775" width="9.140625" style="21"/>
    <col min="11776" max="11776" width="17.42578125" style="21" customWidth="1"/>
    <col min="11777" max="11777" width="15" style="21" customWidth="1"/>
    <col min="11778" max="11778" width="17.140625" style="21" customWidth="1"/>
    <col min="11779" max="11779" width="16.42578125" style="21" customWidth="1"/>
    <col min="11780" max="11780" width="20.42578125" style="21" customWidth="1"/>
    <col min="11781" max="11781" width="15.85546875" style="21" customWidth="1"/>
    <col min="11782" max="11782" width="17.28515625" style="21" customWidth="1"/>
    <col min="11783" max="11783" width="19.28515625" style="21" customWidth="1"/>
    <col min="11784" max="11784" width="18.5703125" style="21" customWidth="1"/>
    <col min="11785" max="11786" width="0" style="21" hidden="1" customWidth="1"/>
    <col min="11787" max="11787" width="19.28515625" style="21" customWidth="1"/>
    <col min="11788" max="12031" width="9.140625" style="21"/>
    <col min="12032" max="12032" width="17.42578125" style="21" customWidth="1"/>
    <col min="12033" max="12033" width="15" style="21" customWidth="1"/>
    <col min="12034" max="12034" width="17.140625" style="21" customWidth="1"/>
    <col min="12035" max="12035" width="16.42578125" style="21" customWidth="1"/>
    <col min="12036" max="12036" width="20.42578125" style="21" customWidth="1"/>
    <col min="12037" max="12037" width="15.85546875" style="21" customWidth="1"/>
    <col min="12038" max="12038" width="17.28515625" style="21" customWidth="1"/>
    <col min="12039" max="12039" width="19.28515625" style="21" customWidth="1"/>
    <col min="12040" max="12040" width="18.5703125" style="21" customWidth="1"/>
    <col min="12041" max="12042" width="0" style="21" hidden="1" customWidth="1"/>
    <col min="12043" max="12043" width="19.28515625" style="21" customWidth="1"/>
    <col min="12044" max="12287" width="9.140625" style="21"/>
    <col min="12288" max="12288" width="17.42578125" style="21" customWidth="1"/>
    <col min="12289" max="12289" width="15" style="21" customWidth="1"/>
    <col min="12290" max="12290" width="17.140625" style="21" customWidth="1"/>
    <col min="12291" max="12291" width="16.42578125" style="21" customWidth="1"/>
    <col min="12292" max="12292" width="20.42578125" style="21" customWidth="1"/>
    <col min="12293" max="12293" width="15.85546875" style="21" customWidth="1"/>
    <col min="12294" max="12294" width="17.28515625" style="21" customWidth="1"/>
    <col min="12295" max="12295" width="19.28515625" style="21" customWidth="1"/>
    <col min="12296" max="12296" width="18.5703125" style="21" customWidth="1"/>
    <col min="12297" max="12298" width="0" style="21" hidden="1" customWidth="1"/>
    <col min="12299" max="12299" width="19.28515625" style="21" customWidth="1"/>
    <col min="12300" max="12543" width="9.140625" style="21"/>
    <col min="12544" max="12544" width="17.42578125" style="21" customWidth="1"/>
    <col min="12545" max="12545" width="15" style="21" customWidth="1"/>
    <col min="12546" max="12546" width="17.140625" style="21" customWidth="1"/>
    <col min="12547" max="12547" width="16.42578125" style="21" customWidth="1"/>
    <col min="12548" max="12548" width="20.42578125" style="21" customWidth="1"/>
    <col min="12549" max="12549" width="15.85546875" style="21" customWidth="1"/>
    <col min="12550" max="12550" width="17.28515625" style="21" customWidth="1"/>
    <col min="12551" max="12551" width="19.28515625" style="21" customWidth="1"/>
    <col min="12552" max="12552" width="18.5703125" style="21" customWidth="1"/>
    <col min="12553" max="12554" width="0" style="21" hidden="1" customWidth="1"/>
    <col min="12555" max="12555" width="19.28515625" style="21" customWidth="1"/>
    <col min="12556" max="12799" width="9.140625" style="21"/>
    <col min="12800" max="12800" width="17.42578125" style="21" customWidth="1"/>
    <col min="12801" max="12801" width="15" style="21" customWidth="1"/>
    <col min="12802" max="12802" width="17.140625" style="21" customWidth="1"/>
    <col min="12803" max="12803" width="16.42578125" style="21" customWidth="1"/>
    <col min="12804" max="12804" width="20.42578125" style="21" customWidth="1"/>
    <col min="12805" max="12805" width="15.85546875" style="21" customWidth="1"/>
    <col min="12806" max="12806" width="17.28515625" style="21" customWidth="1"/>
    <col min="12807" max="12807" width="19.28515625" style="21" customWidth="1"/>
    <col min="12808" max="12808" width="18.5703125" style="21" customWidth="1"/>
    <col min="12809" max="12810" width="0" style="21" hidden="1" customWidth="1"/>
    <col min="12811" max="12811" width="19.28515625" style="21" customWidth="1"/>
    <col min="12812" max="13055" width="9.140625" style="21"/>
    <col min="13056" max="13056" width="17.42578125" style="21" customWidth="1"/>
    <col min="13057" max="13057" width="15" style="21" customWidth="1"/>
    <col min="13058" max="13058" width="17.140625" style="21" customWidth="1"/>
    <col min="13059" max="13059" width="16.42578125" style="21" customWidth="1"/>
    <col min="13060" max="13060" width="20.42578125" style="21" customWidth="1"/>
    <col min="13061" max="13061" width="15.85546875" style="21" customWidth="1"/>
    <col min="13062" max="13062" width="17.28515625" style="21" customWidth="1"/>
    <col min="13063" max="13063" width="19.28515625" style="21" customWidth="1"/>
    <col min="13064" max="13064" width="18.5703125" style="21" customWidth="1"/>
    <col min="13065" max="13066" width="0" style="21" hidden="1" customWidth="1"/>
    <col min="13067" max="13067" width="19.28515625" style="21" customWidth="1"/>
    <col min="13068" max="13311" width="9.140625" style="21"/>
    <col min="13312" max="13312" width="17.42578125" style="21" customWidth="1"/>
    <col min="13313" max="13313" width="15" style="21" customWidth="1"/>
    <col min="13314" max="13314" width="17.140625" style="21" customWidth="1"/>
    <col min="13315" max="13315" width="16.42578125" style="21" customWidth="1"/>
    <col min="13316" max="13316" width="20.42578125" style="21" customWidth="1"/>
    <col min="13317" max="13317" width="15.85546875" style="21" customWidth="1"/>
    <col min="13318" max="13318" width="17.28515625" style="21" customWidth="1"/>
    <col min="13319" max="13319" width="19.28515625" style="21" customWidth="1"/>
    <col min="13320" max="13320" width="18.5703125" style="21" customWidth="1"/>
    <col min="13321" max="13322" width="0" style="21" hidden="1" customWidth="1"/>
    <col min="13323" max="13323" width="19.28515625" style="21" customWidth="1"/>
    <col min="13324" max="13567" width="9.140625" style="21"/>
    <col min="13568" max="13568" width="17.42578125" style="21" customWidth="1"/>
    <col min="13569" max="13569" width="15" style="21" customWidth="1"/>
    <col min="13570" max="13570" width="17.140625" style="21" customWidth="1"/>
    <col min="13571" max="13571" width="16.42578125" style="21" customWidth="1"/>
    <col min="13572" max="13572" width="20.42578125" style="21" customWidth="1"/>
    <col min="13573" max="13573" width="15.85546875" style="21" customWidth="1"/>
    <col min="13574" max="13574" width="17.28515625" style="21" customWidth="1"/>
    <col min="13575" max="13575" width="19.28515625" style="21" customWidth="1"/>
    <col min="13576" max="13576" width="18.5703125" style="21" customWidth="1"/>
    <col min="13577" max="13578" width="0" style="21" hidden="1" customWidth="1"/>
    <col min="13579" max="13579" width="19.28515625" style="21" customWidth="1"/>
    <col min="13580" max="13823" width="9.140625" style="21"/>
    <col min="13824" max="13824" width="17.42578125" style="21" customWidth="1"/>
    <col min="13825" max="13825" width="15" style="21" customWidth="1"/>
    <col min="13826" max="13826" width="17.140625" style="21" customWidth="1"/>
    <col min="13827" max="13827" width="16.42578125" style="21" customWidth="1"/>
    <col min="13828" max="13828" width="20.42578125" style="21" customWidth="1"/>
    <col min="13829" max="13829" width="15.85546875" style="21" customWidth="1"/>
    <col min="13830" max="13830" width="17.28515625" style="21" customWidth="1"/>
    <col min="13831" max="13831" width="19.28515625" style="21" customWidth="1"/>
    <col min="13832" max="13832" width="18.5703125" style="21" customWidth="1"/>
    <col min="13833" max="13834" width="0" style="21" hidden="1" customWidth="1"/>
    <col min="13835" max="13835" width="19.28515625" style="21" customWidth="1"/>
    <col min="13836" max="14079" width="9.140625" style="21"/>
    <col min="14080" max="14080" width="17.42578125" style="21" customWidth="1"/>
    <col min="14081" max="14081" width="15" style="21" customWidth="1"/>
    <col min="14082" max="14082" width="17.140625" style="21" customWidth="1"/>
    <col min="14083" max="14083" width="16.42578125" style="21" customWidth="1"/>
    <col min="14084" max="14084" width="20.42578125" style="21" customWidth="1"/>
    <col min="14085" max="14085" width="15.85546875" style="21" customWidth="1"/>
    <col min="14086" max="14086" width="17.28515625" style="21" customWidth="1"/>
    <col min="14087" max="14087" width="19.28515625" style="21" customWidth="1"/>
    <col min="14088" max="14088" width="18.5703125" style="21" customWidth="1"/>
    <col min="14089" max="14090" width="0" style="21" hidden="1" customWidth="1"/>
    <col min="14091" max="14091" width="19.28515625" style="21" customWidth="1"/>
    <col min="14092" max="14335" width="9.140625" style="21"/>
    <col min="14336" max="14336" width="17.42578125" style="21" customWidth="1"/>
    <col min="14337" max="14337" width="15" style="21" customWidth="1"/>
    <col min="14338" max="14338" width="17.140625" style="21" customWidth="1"/>
    <col min="14339" max="14339" width="16.42578125" style="21" customWidth="1"/>
    <col min="14340" max="14340" width="20.42578125" style="21" customWidth="1"/>
    <col min="14341" max="14341" width="15.85546875" style="21" customWidth="1"/>
    <col min="14342" max="14342" width="17.28515625" style="21" customWidth="1"/>
    <col min="14343" max="14343" width="19.28515625" style="21" customWidth="1"/>
    <col min="14344" max="14344" width="18.5703125" style="21" customWidth="1"/>
    <col min="14345" max="14346" width="0" style="21" hidden="1" customWidth="1"/>
    <col min="14347" max="14347" width="19.28515625" style="21" customWidth="1"/>
    <col min="14348" max="14591" width="9.140625" style="21"/>
    <col min="14592" max="14592" width="17.42578125" style="21" customWidth="1"/>
    <col min="14593" max="14593" width="15" style="21" customWidth="1"/>
    <col min="14594" max="14594" width="17.140625" style="21" customWidth="1"/>
    <col min="14595" max="14595" width="16.42578125" style="21" customWidth="1"/>
    <col min="14596" max="14596" width="20.42578125" style="21" customWidth="1"/>
    <col min="14597" max="14597" width="15.85546875" style="21" customWidth="1"/>
    <col min="14598" max="14598" width="17.28515625" style="21" customWidth="1"/>
    <col min="14599" max="14599" width="19.28515625" style="21" customWidth="1"/>
    <col min="14600" max="14600" width="18.5703125" style="21" customWidth="1"/>
    <col min="14601" max="14602" width="0" style="21" hidden="1" customWidth="1"/>
    <col min="14603" max="14603" width="19.28515625" style="21" customWidth="1"/>
    <col min="14604" max="14847" width="9.140625" style="21"/>
    <col min="14848" max="14848" width="17.42578125" style="21" customWidth="1"/>
    <col min="14849" max="14849" width="15" style="21" customWidth="1"/>
    <col min="14850" max="14850" width="17.140625" style="21" customWidth="1"/>
    <col min="14851" max="14851" width="16.42578125" style="21" customWidth="1"/>
    <col min="14852" max="14852" width="20.42578125" style="21" customWidth="1"/>
    <col min="14853" max="14853" width="15.85546875" style="21" customWidth="1"/>
    <col min="14854" max="14854" width="17.28515625" style="21" customWidth="1"/>
    <col min="14855" max="14855" width="19.28515625" style="21" customWidth="1"/>
    <col min="14856" max="14856" width="18.5703125" style="21" customWidth="1"/>
    <col min="14857" max="14858" width="0" style="21" hidden="1" customWidth="1"/>
    <col min="14859" max="14859" width="19.28515625" style="21" customWidth="1"/>
    <col min="14860" max="15103" width="9.140625" style="21"/>
    <col min="15104" max="15104" width="17.42578125" style="21" customWidth="1"/>
    <col min="15105" max="15105" width="15" style="21" customWidth="1"/>
    <col min="15106" max="15106" width="17.140625" style="21" customWidth="1"/>
    <col min="15107" max="15107" width="16.42578125" style="21" customWidth="1"/>
    <col min="15108" max="15108" width="20.42578125" style="21" customWidth="1"/>
    <col min="15109" max="15109" width="15.85546875" style="21" customWidth="1"/>
    <col min="15110" max="15110" width="17.28515625" style="21" customWidth="1"/>
    <col min="15111" max="15111" width="19.28515625" style="21" customWidth="1"/>
    <col min="15112" max="15112" width="18.5703125" style="21" customWidth="1"/>
    <col min="15113" max="15114" width="0" style="21" hidden="1" customWidth="1"/>
    <col min="15115" max="15115" width="19.28515625" style="21" customWidth="1"/>
    <col min="15116" max="15359" width="9.140625" style="21"/>
    <col min="15360" max="15360" width="17.42578125" style="21" customWidth="1"/>
    <col min="15361" max="15361" width="15" style="21" customWidth="1"/>
    <col min="15362" max="15362" width="17.140625" style="21" customWidth="1"/>
    <col min="15363" max="15363" width="16.42578125" style="21" customWidth="1"/>
    <col min="15364" max="15364" width="20.42578125" style="21" customWidth="1"/>
    <col min="15365" max="15365" width="15.85546875" style="21" customWidth="1"/>
    <col min="15366" max="15366" width="17.28515625" style="21" customWidth="1"/>
    <col min="15367" max="15367" width="19.28515625" style="21" customWidth="1"/>
    <col min="15368" max="15368" width="18.5703125" style="21" customWidth="1"/>
    <col min="15369" max="15370" width="0" style="21" hidden="1" customWidth="1"/>
    <col min="15371" max="15371" width="19.28515625" style="21" customWidth="1"/>
    <col min="15372" max="15615" width="9.140625" style="21"/>
    <col min="15616" max="15616" width="17.42578125" style="21" customWidth="1"/>
    <col min="15617" max="15617" width="15" style="21" customWidth="1"/>
    <col min="15618" max="15618" width="17.140625" style="21" customWidth="1"/>
    <col min="15619" max="15619" width="16.42578125" style="21" customWidth="1"/>
    <col min="15620" max="15620" width="20.42578125" style="21" customWidth="1"/>
    <col min="15621" max="15621" width="15.85546875" style="21" customWidth="1"/>
    <col min="15622" max="15622" width="17.28515625" style="21" customWidth="1"/>
    <col min="15623" max="15623" width="19.28515625" style="21" customWidth="1"/>
    <col min="15624" max="15624" width="18.5703125" style="21" customWidth="1"/>
    <col min="15625" max="15626" width="0" style="21" hidden="1" customWidth="1"/>
    <col min="15627" max="15627" width="19.28515625" style="21" customWidth="1"/>
    <col min="15628" max="15871" width="9.140625" style="21"/>
    <col min="15872" max="15872" width="17.42578125" style="21" customWidth="1"/>
    <col min="15873" max="15873" width="15" style="21" customWidth="1"/>
    <col min="15874" max="15874" width="17.140625" style="21" customWidth="1"/>
    <col min="15875" max="15875" width="16.42578125" style="21" customWidth="1"/>
    <col min="15876" max="15876" width="20.42578125" style="21" customWidth="1"/>
    <col min="15877" max="15877" width="15.85546875" style="21" customWidth="1"/>
    <col min="15878" max="15878" width="17.28515625" style="21" customWidth="1"/>
    <col min="15879" max="15879" width="19.28515625" style="21" customWidth="1"/>
    <col min="15880" max="15880" width="18.5703125" style="21" customWidth="1"/>
    <col min="15881" max="15882" width="0" style="21" hidden="1" customWidth="1"/>
    <col min="15883" max="15883" width="19.28515625" style="21" customWidth="1"/>
    <col min="15884" max="16127" width="9.140625" style="21"/>
    <col min="16128" max="16128" width="17.42578125" style="21" customWidth="1"/>
    <col min="16129" max="16129" width="15" style="21" customWidth="1"/>
    <col min="16130" max="16130" width="17.140625" style="21" customWidth="1"/>
    <col min="16131" max="16131" width="16.42578125" style="21" customWidth="1"/>
    <col min="16132" max="16132" width="20.42578125" style="21" customWidth="1"/>
    <col min="16133" max="16133" width="15.85546875" style="21" customWidth="1"/>
    <col min="16134" max="16134" width="17.28515625" style="21" customWidth="1"/>
    <col min="16135" max="16135" width="19.28515625" style="21" customWidth="1"/>
    <col min="16136" max="16136" width="18.5703125" style="21" customWidth="1"/>
    <col min="16137" max="16138" width="0" style="21" hidden="1" customWidth="1"/>
    <col min="16139" max="16139" width="19.28515625" style="21" customWidth="1"/>
    <col min="16140" max="16384" width="9.140625" style="21"/>
  </cols>
  <sheetData>
    <row r="1" spans="1:12" ht="15" customHeight="1" x14ac:dyDescent="0.2">
      <c r="A1" s="110" t="s">
        <v>8</v>
      </c>
      <c r="B1" s="112" t="s">
        <v>9</v>
      </c>
      <c r="C1" s="113"/>
      <c r="D1" s="114" t="s">
        <v>10</v>
      </c>
      <c r="E1" s="114"/>
      <c r="F1" s="114"/>
      <c r="G1" s="114"/>
      <c r="H1" s="114"/>
      <c r="I1" s="115" t="s">
        <v>11</v>
      </c>
      <c r="J1" s="104" t="s">
        <v>12</v>
      </c>
      <c r="K1" s="105"/>
      <c r="L1" s="106"/>
    </row>
    <row r="2" spans="1:12" ht="22.5" customHeight="1" thickBot="1" x14ac:dyDescent="0.25">
      <c r="A2" s="111"/>
      <c r="B2" s="22" t="s">
        <v>13</v>
      </c>
      <c r="C2" s="58" t="s">
        <v>37</v>
      </c>
      <c r="D2" s="23" t="s">
        <v>14</v>
      </c>
      <c r="E2" s="23" t="s">
        <v>29</v>
      </c>
      <c r="F2" s="23" t="s">
        <v>15</v>
      </c>
      <c r="G2" s="23" t="s">
        <v>16</v>
      </c>
      <c r="H2" s="23" t="s">
        <v>17</v>
      </c>
      <c r="I2" s="116"/>
      <c r="J2" s="65" t="s">
        <v>16</v>
      </c>
      <c r="K2" s="66" t="s">
        <v>18</v>
      </c>
      <c r="L2" s="24" t="s">
        <v>19</v>
      </c>
    </row>
    <row r="3" spans="1:12" ht="15" customHeight="1" x14ac:dyDescent="0.2">
      <c r="A3" s="54" t="s">
        <v>41</v>
      </c>
      <c r="B3" s="25">
        <v>97653</v>
      </c>
      <c r="C3" s="59">
        <v>0</v>
      </c>
      <c r="D3" s="27">
        <v>2.9499999999999998E-2</v>
      </c>
      <c r="E3" s="26">
        <v>649000</v>
      </c>
      <c r="F3" s="67"/>
      <c r="G3" s="60">
        <v>0.05</v>
      </c>
      <c r="H3" s="28">
        <v>1645782</v>
      </c>
      <c r="I3" s="29">
        <f>B3+C3+E3+H3</f>
        <v>2392435</v>
      </c>
      <c r="J3" s="68" t="s">
        <v>12</v>
      </c>
      <c r="K3" s="72">
        <f>B3+C3+E3+H3</f>
        <v>2392435</v>
      </c>
      <c r="L3" s="30">
        <v>19</v>
      </c>
    </row>
    <row r="4" spans="1:12" ht="15" customHeight="1" x14ac:dyDescent="0.2">
      <c r="A4" s="54" t="s">
        <v>40</v>
      </c>
      <c r="B4" s="25">
        <v>60000</v>
      </c>
      <c r="C4" s="59">
        <v>0</v>
      </c>
      <c r="D4" s="27">
        <v>0.04</v>
      </c>
      <c r="E4" s="26">
        <v>736589</v>
      </c>
      <c r="F4" s="67"/>
      <c r="G4" s="60">
        <v>0.04</v>
      </c>
      <c r="H4" s="28">
        <v>1724545</v>
      </c>
      <c r="I4" s="29">
        <f>B4+C4+E4+H4</f>
        <v>2521134</v>
      </c>
      <c r="J4" s="69">
        <v>0.05</v>
      </c>
      <c r="K4" s="72">
        <f t="shared" ref="K4:K6" si="0">B4+C4+E4+H4</f>
        <v>2521134</v>
      </c>
      <c r="L4" s="30">
        <v>13</v>
      </c>
    </row>
    <row r="5" spans="1:12" ht="15" customHeight="1" x14ac:dyDescent="0.2">
      <c r="A5" s="54" t="s">
        <v>42</v>
      </c>
      <c r="B5" s="25">
        <v>55000</v>
      </c>
      <c r="C5" s="73">
        <v>0</v>
      </c>
      <c r="D5" s="27">
        <v>4.5999999999999999E-2</v>
      </c>
      <c r="E5" s="26">
        <v>858858</v>
      </c>
      <c r="F5" s="67"/>
      <c r="G5" s="60">
        <v>4.5999999999999999E-2</v>
      </c>
      <c r="H5" s="28">
        <v>1370319</v>
      </c>
      <c r="I5" s="70">
        <f>B5+C5+E5+H5</f>
        <v>2284177</v>
      </c>
      <c r="J5" s="69">
        <v>4.8899999999999999E-2</v>
      </c>
      <c r="K5" s="72">
        <f t="shared" si="0"/>
        <v>2284177</v>
      </c>
      <c r="L5" s="30">
        <v>17</v>
      </c>
    </row>
    <row r="6" spans="1:12" s="31" customFormat="1" ht="15" customHeight="1" x14ac:dyDescent="0.2">
      <c r="A6" s="54" t="s">
        <v>43</v>
      </c>
      <c r="B6" s="25">
        <v>15000</v>
      </c>
      <c r="C6" s="59">
        <v>0</v>
      </c>
      <c r="D6" s="27">
        <v>2.8500000000000001E-2</v>
      </c>
      <c r="E6" s="26">
        <v>609000</v>
      </c>
      <c r="F6" s="67"/>
      <c r="G6" s="60">
        <v>2.8500000000000001E-2</v>
      </c>
      <c r="H6" s="28">
        <v>836608</v>
      </c>
      <c r="I6" s="29">
        <f>B6+C6+E6+H6</f>
        <v>1460608</v>
      </c>
      <c r="J6" s="69" t="s">
        <v>38</v>
      </c>
      <c r="K6" s="72">
        <f t="shared" si="0"/>
        <v>1460608</v>
      </c>
      <c r="L6" s="30">
        <v>20</v>
      </c>
    </row>
    <row r="7" spans="1:12" ht="15" customHeight="1" thickBot="1" x14ac:dyDescent="0.2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ht="15" customHeight="1" thickBot="1" x14ac:dyDescent="0.25">
      <c r="A8" s="31"/>
      <c r="B8" s="32"/>
      <c r="C8" s="32"/>
      <c r="D8" s="33" t="s">
        <v>20</v>
      </c>
      <c r="E8" s="34">
        <v>22000000</v>
      </c>
      <c r="F8" s="32"/>
      <c r="G8" s="32"/>
      <c r="H8" s="32"/>
      <c r="I8" s="32"/>
      <c r="J8" s="32"/>
      <c r="K8" s="32"/>
      <c r="L8" s="32"/>
    </row>
    <row r="9" spans="1:12" ht="15" customHeight="1" thickBot="1" x14ac:dyDescent="0.25">
      <c r="A9" s="31" t="s">
        <v>21</v>
      </c>
      <c r="B9" s="35" t="s">
        <v>22</v>
      </c>
      <c r="C9" s="35"/>
      <c r="D9" s="31"/>
      <c r="E9" s="31"/>
      <c r="F9" s="31"/>
      <c r="G9" s="71" t="s">
        <v>39</v>
      </c>
      <c r="H9" s="36">
        <v>1460608</v>
      </c>
      <c r="I9" s="31"/>
      <c r="J9" s="31"/>
      <c r="K9" s="31"/>
      <c r="L9" s="31"/>
    </row>
    <row r="10" spans="1:12" ht="15" customHeight="1" thickBot="1" x14ac:dyDescent="0.25">
      <c r="A10" s="31"/>
      <c r="B10" s="35"/>
      <c r="C10" s="35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15" customHeight="1" thickBot="1" x14ac:dyDescent="0.25">
      <c r="A11" s="107" t="s">
        <v>23</v>
      </c>
      <c r="B11" s="108"/>
      <c r="C11" s="108"/>
      <c r="D11" s="108"/>
      <c r="E11" s="109"/>
      <c r="F11" s="31"/>
      <c r="G11" s="31"/>
      <c r="H11" s="31"/>
      <c r="I11" s="31"/>
      <c r="J11" s="31"/>
      <c r="K11" s="31"/>
      <c r="L11" s="31"/>
    </row>
    <row r="12" spans="1:12" ht="15" customHeight="1" thickBot="1" x14ac:dyDescent="0.25">
      <c r="A12" s="37" t="s">
        <v>24</v>
      </c>
      <c r="B12" s="38" t="s">
        <v>25</v>
      </c>
      <c r="C12" s="38" t="s">
        <v>26</v>
      </c>
      <c r="D12" s="39" t="s">
        <v>27</v>
      </c>
      <c r="E12" s="39" t="s">
        <v>28</v>
      </c>
      <c r="F12" s="40"/>
      <c r="G12" s="31"/>
      <c r="H12" s="31"/>
      <c r="I12" s="31"/>
      <c r="J12" s="31"/>
      <c r="K12" s="31"/>
      <c r="L12" s="31"/>
    </row>
    <row r="13" spans="1:12" ht="15" customHeight="1" x14ac:dyDescent="0.2">
      <c r="A13" s="54" t="str">
        <f>'RFP Responses'!A4</f>
        <v>BE&amp;K Building Group</v>
      </c>
      <c r="B13" s="41">
        <f>((1-(I3-H9)/H9)*30)</f>
        <v>10.860840143282797</v>
      </c>
      <c r="C13" s="42">
        <f>RANK(B13,$B$13:$B$16,0)</f>
        <v>3</v>
      </c>
      <c r="D13" s="43">
        <f>$H$9-I3</f>
        <v>-931827</v>
      </c>
      <c r="E13" s="44">
        <f>(-D13/$H$9)</f>
        <v>0.6379719952239068</v>
      </c>
      <c r="F13" s="45"/>
      <c r="G13" s="31"/>
      <c r="H13" s="31"/>
      <c r="I13" s="31"/>
      <c r="J13" s="31"/>
      <c r="K13" s="31"/>
      <c r="L13" s="31"/>
    </row>
    <row r="14" spans="1:12" ht="15" customHeight="1" x14ac:dyDescent="0.2">
      <c r="A14" s="54" t="str">
        <f>'RFP Responses'!A5</f>
        <v>D. E. Harvey Builders</v>
      </c>
      <c r="B14" s="46">
        <f>((1-(I4-H9)/H9)*30)</f>
        <v>8.217440956094995</v>
      </c>
      <c r="C14" s="47">
        <f>RANK(B14,$B$13:$B$16,0)</f>
        <v>4</v>
      </c>
      <c r="D14" s="43">
        <f>$H$9-I4</f>
        <v>-1060526</v>
      </c>
      <c r="E14" s="44">
        <f>(-D14/$H$9)</f>
        <v>0.72608530146350014</v>
      </c>
      <c r="F14" s="45"/>
      <c r="G14" s="31"/>
      <c r="H14" s="31"/>
      <c r="I14" s="31"/>
      <c r="J14" s="31"/>
      <c r="K14" s="31"/>
      <c r="L14" s="31"/>
    </row>
    <row r="15" spans="1:12" ht="15" customHeight="1" x14ac:dyDescent="0.2">
      <c r="A15" s="54" t="str">
        <f>'RFP Responses'!A6</f>
        <v>JE Dunn Construction</v>
      </c>
      <c r="B15" s="46">
        <f>((1-(I5-H9)/H9)*30)</f>
        <v>13.084393622381914</v>
      </c>
      <c r="C15" s="47">
        <f>RANK(B15,$B$13:$B$16,0)</f>
        <v>2</v>
      </c>
      <c r="D15" s="43">
        <f>$H$9-I5</f>
        <v>-823569</v>
      </c>
      <c r="E15" s="44">
        <f>(-D15/$H$9)</f>
        <v>0.56385354592060288</v>
      </c>
      <c r="F15" s="48"/>
      <c r="G15" s="31"/>
      <c r="H15" s="31"/>
      <c r="I15" s="31"/>
      <c r="J15" s="31"/>
      <c r="K15" s="31"/>
      <c r="L15" s="31"/>
    </row>
    <row r="16" spans="1:12" ht="15" customHeight="1" x14ac:dyDescent="0.2">
      <c r="A16" s="54" t="str">
        <f>'RFP Responses'!A7</f>
        <v>Weaver &amp; Jacobs Constructors</v>
      </c>
      <c r="B16" s="46">
        <f>((1-(I6-H9)/H9)*30)</f>
        <v>30</v>
      </c>
      <c r="C16" s="47">
        <f>RANK(B16,$B$13:$B$16,0)</f>
        <v>1</v>
      </c>
      <c r="D16" s="43">
        <f>$H$9-I6</f>
        <v>0</v>
      </c>
      <c r="E16" s="44">
        <f>(-D16/$H$9)</f>
        <v>0</v>
      </c>
      <c r="F16" s="45"/>
      <c r="G16" s="31"/>
      <c r="H16" s="31"/>
      <c r="I16" s="31"/>
      <c r="J16" s="31"/>
      <c r="K16" s="31"/>
      <c r="L16" s="31"/>
    </row>
  </sheetData>
  <mergeCells count="6">
    <mergeCell ref="J1:L1"/>
    <mergeCell ref="A11:E11"/>
    <mergeCell ref="A1:A2"/>
    <mergeCell ref="B1:C1"/>
    <mergeCell ref="D1:H1"/>
    <mergeCell ref="I1:I2"/>
  </mergeCells>
  <pageMargins left="0.7" right="0.7" top="0.75" bottom="0.75" header="0.3" footer="0.3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3"/>
  <sheetViews>
    <sheetView workbookViewId="0">
      <selection activeCell="B13" sqref="B13"/>
    </sheetView>
  </sheetViews>
  <sheetFormatPr defaultRowHeight="15" x14ac:dyDescent="0.2"/>
  <cols>
    <col min="1" max="1" width="45.7109375" style="1" customWidth="1"/>
    <col min="2" max="2" width="13.7109375" style="1" bestFit="1" customWidth="1"/>
    <col min="3" max="3" width="11.42578125" style="1" bestFit="1" customWidth="1"/>
    <col min="4" max="8" width="9" style="1" customWidth="1"/>
    <col min="9" max="9" width="17.5703125" style="1" bestFit="1" customWidth="1"/>
    <col min="10" max="10" width="13.42578125" style="1" customWidth="1"/>
    <col min="11" max="16384" width="9.140625" style="1"/>
  </cols>
  <sheetData>
    <row r="1" spans="1:10" ht="15.75" x14ac:dyDescent="0.25">
      <c r="A1" s="100" t="s">
        <v>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34.5" customHeight="1" x14ac:dyDescent="0.2">
      <c r="A2" s="102" t="str">
        <f>'RFP Responses'!A1</f>
        <v>RFP730-17025 CM@R UHV STEM Building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5.75" customHeight="1" thickBot="1" x14ac:dyDescent="0.25">
      <c r="I3" s="4"/>
      <c r="J3" s="4"/>
    </row>
    <row r="4" spans="1:10" s="2" customFormat="1" ht="130.5" customHeight="1" thickBot="1" x14ac:dyDescent="0.25">
      <c r="A4" s="6" t="s">
        <v>2</v>
      </c>
      <c r="B4" s="13" t="str">
        <f>'Technical Score'!B4</f>
        <v>Evaluator 1</v>
      </c>
      <c r="C4" s="13" t="str">
        <f>'Technical Score'!C4</f>
        <v>Evaluator 2</v>
      </c>
      <c r="D4" s="13" t="str">
        <f>'Technical Score'!D4</f>
        <v>Evaluator 3</v>
      </c>
      <c r="E4" s="13" t="str">
        <f>'Technical Score'!E4</f>
        <v>Evaluator 4</v>
      </c>
      <c r="F4" s="13" t="str">
        <f>'Technical Score'!F4</f>
        <v>Evaluator 5</v>
      </c>
      <c r="G4" s="13" t="str">
        <f>'Technical Score'!G4</f>
        <v>Evaluator 6</v>
      </c>
      <c r="H4" s="13" t="str">
        <f>'Technical Score'!H4</f>
        <v>Evaluator 7</v>
      </c>
      <c r="I4" s="5" t="s">
        <v>3</v>
      </c>
      <c r="J4" s="12" t="s">
        <v>1</v>
      </c>
    </row>
    <row r="5" spans="1:10" s="55" customFormat="1" x14ac:dyDescent="0.2">
      <c r="A5" s="8" t="str">
        <f>'RFP Responses'!A4</f>
        <v>BE&amp;K Building Group</v>
      </c>
      <c r="B5" s="56">
        <f>'1'!G5</f>
        <v>62.61</v>
      </c>
      <c r="C5" s="56">
        <f>'2'!G5</f>
        <v>67.36</v>
      </c>
      <c r="D5" s="56">
        <f>'3'!G5</f>
        <v>67.86</v>
      </c>
      <c r="E5" s="56">
        <f>'4'!G5</f>
        <v>54.86</v>
      </c>
      <c r="F5" s="56">
        <f>'5'!G5</f>
        <v>65.36</v>
      </c>
      <c r="G5" s="56">
        <f>'6'!G5</f>
        <v>58.86</v>
      </c>
      <c r="H5" s="61">
        <f>'7'!G5</f>
        <v>67.36</v>
      </c>
      <c r="I5" s="57">
        <f>AVERAGE(B5:H5)</f>
        <v>63.467142857142861</v>
      </c>
      <c r="J5" s="62">
        <f>RANK(I5,$I$5:$I$8,0)</f>
        <v>4</v>
      </c>
    </row>
    <row r="6" spans="1:10" s="55" customFormat="1" x14ac:dyDescent="0.2">
      <c r="A6" s="8" t="str">
        <f>'RFP Responses'!A5</f>
        <v>D. E. Harvey Builders</v>
      </c>
      <c r="B6" s="56">
        <f>'1'!G6</f>
        <v>73.22</v>
      </c>
      <c r="C6" s="56">
        <f>'2'!G6</f>
        <v>66.72</v>
      </c>
      <c r="D6" s="56">
        <f>'3'!G6</f>
        <v>64.22</v>
      </c>
      <c r="E6" s="56">
        <f>'4'!G6</f>
        <v>62.72</v>
      </c>
      <c r="F6" s="56">
        <f>'5'!G6</f>
        <v>68.22</v>
      </c>
      <c r="G6" s="56">
        <f>'6'!G6</f>
        <v>58.22</v>
      </c>
      <c r="H6" s="61">
        <f>'7'!G6</f>
        <v>57.72</v>
      </c>
      <c r="I6" s="76">
        <f>AVERAGE(B6:H6)</f>
        <v>64.434285714285721</v>
      </c>
      <c r="J6" s="62">
        <f>RANK(I6,$I$5:$I$8,0)</f>
        <v>2</v>
      </c>
    </row>
    <row r="7" spans="1:10" s="55" customFormat="1" x14ac:dyDescent="0.2">
      <c r="A7" s="8" t="str">
        <f>'RFP Responses'!A6</f>
        <v>JE Dunn Construction</v>
      </c>
      <c r="B7" s="56">
        <f>'1'!G7</f>
        <v>53.58</v>
      </c>
      <c r="C7" s="56">
        <f>'2'!G7</f>
        <v>69.58</v>
      </c>
      <c r="D7" s="56">
        <f>'3'!G7</f>
        <v>65.08</v>
      </c>
      <c r="E7" s="56">
        <f>'4'!G7</f>
        <v>65.08</v>
      </c>
      <c r="F7" s="56">
        <f>'5'!G7</f>
        <v>65.08</v>
      </c>
      <c r="G7" s="56">
        <f>'6'!G7</f>
        <v>65.58</v>
      </c>
      <c r="H7" s="61">
        <f>'7'!G7</f>
        <v>65.08</v>
      </c>
      <c r="I7" s="57">
        <f>AVERAGE(B7:H7)</f>
        <v>64.151428571428568</v>
      </c>
      <c r="J7" s="62">
        <f>RANK(I7,$I$5:$I$8,0)</f>
        <v>3</v>
      </c>
    </row>
    <row r="8" spans="1:10" s="83" customFormat="1" x14ac:dyDescent="0.2">
      <c r="A8" s="78" t="str">
        <f>'RFP Responses'!A7</f>
        <v>Weaver &amp; Jacobs Constructors</v>
      </c>
      <c r="B8" s="79">
        <f>'1'!G8</f>
        <v>63.5</v>
      </c>
      <c r="C8" s="79">
        <f>'2'!G8</f>
        <v>79.5</v>
      </c>
      <c r="D8" s="79">
        <f>'3'!G8</f>
        <v>64</v>
      </c>
      <c r="E8" s="79">
        <f>'4'!G8</f>
        <v>69</v>
      </c>
      <c r="F8" s="79">
        <f>'5'!G8</f>
        <v>83.5</v>
      </c>
      <c r="G8" s="79">
        <f>'6'!G8</f>
        <v>55.5</v>
      </c>
      <c r="H8" s="80">
        <f>'7'!G8</f>
        <v>77</v>
      </c>
      <c r="I8" s="81">
        <f>AVERAGE(B8:H8)</f>
        <v>70.285714285714292</v>
      </c>
      <c r="J8" s="82">
        <f>RANK(I8,$I$5:$I$8,0)</f>
        <v>1</v>
      </c>
    </row>
    <row r="11" spans="1:10" ht="15.75" x14ac:dyDescent="0.25">
      <c r="A11" s="52" t="s">
        <v>30</v>
      </c>
      <c r="B11" s="51" t="s">
        <v>75</v>
      </c>
      <c r="C11" s="53">
        <v>42754</v>
      </c>
    </row>
    <row r="13" spans="1:10" ht="15.75" x14ac:dyDescent="0.25">
      <c r="A13" s="52" t="s">
        <v>31</v>
      </c>
      <c r="B13" s="51" t="s">
        <v>76</v>
      </c>
      <c r="C13" s="53">
        <v>42754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C1" workbookViewId="0">
      <selection activeCell="E27" sqref="E27"/>
    </sheetView>
  </sheetViews>
  <sheetFormatPr defaultRowHeight="15" x14ac:dyDescent="0.2"/>
  <cols>
    <col min="1" max="1" width="32.5703125" style="51" customWidth="1"/>
    <col min="2" max="3" width="10.85546875" style="51" customWidth="1"/>
    <col min="4" max="4" width="9.140625" style="51"/>
    <col min="5" max="5" width="31.42578125" style="51" customWidth="1"/>
    <col min="6" max="6" width="11" style="51" customWidth="1"/>
    <col min="7" max="7" width="11.42578125" style="51" customWidth="1"/>
    <col min="8" max="8" width="11.7109375" style="51" customWidth="1"/>
    <col min="9" max="16384" width="9.140625" style="51"/>
  </cols>
  <sheetData>
    <row r="1" spans="1:8" ht="15.75" x14ac:dyDescent="0.25">
      <c r="A1" s="100" t="s">
        <v>52</v>
      </c>
      <c r="B1" s="100"/>
      <c r="C1" s="100"/>
      <c r="D1" s="100"/>
      <c r="E1" s="100"/>
      <c r="F1" s="100"/>
      <c r="G1" s="100"/>
      <c r="H1" s="100"/>
    </row>
    <row r="2" spans="1:8" ht="15.75" x14ac:dyDescent="0.25">
      <c r="A2" s="120" t="str">
        <f>[1]Cover!A6</f>
        <v>RFP730-17025 CM@R UHV STEM Building</v>
      </c>
      <c r="B2" s="100"/>
      <c r="C2" s="100"/>
      <c r="D2" s="100"/>
      <c r="E2" s="100"/>
      <c r="F2" s="100"/>
      <c r="G2" s="100"/>
      <c r="H2" s="100"/>
    </row>
    <row r="4" spans="1:8" ht="16.5" thickBot="1" x14ac:dyDescent="0.3">
      <c r="A4" s="51" t="s">
        <v>53</v>
      </c>
      <c r="B4" s="121" t="s">
        <v>74</v>
      </c>
      <c r="C4" s="121"/>
      <c r="D4" s="121"/>
      <c r="E4" s="121"/>
    </row>
    <row r="6" spans="1:8" ht="15.75" thickBot="1" x14ac:dyDescent="0.25">
      <c r="A6" s="51" t="s">
        <v>54</v>
      </c>
      <c r="B6" s="122">
        <f>[1]Cover!E13</f>
        <v>0</v>
      </c>
      <c r="C6" s="122"/>
      <c r="D6" s="122"/>
      <c r="E6" s="122"/>
    </row>
    <row r="8" spans="1:8" x14ac:dyDescent="0.2">
      <c r="A8" s="123" t="s">
        <v>55</v>
      </c>
      <c r="B8" s="123"/>
      <c r="C8" s="123"/>
      <c r="D8" s="123"/>
      <c r="E8" s="123"/>
      <c r="F8" s="123"/>
      <c r="G8" s="123"/>
      <c r="H8" s="123"/>
    </row>
    <row r="9" spans="1:8" x14ac:dyDescent="0.2">
      <c r="A9" s="123"/>
      <c r="B9" s="123"/>
      <c r="C9" s="123"/>
      <c r="D9" s="123"/>
      <c r="E9" s="123"/>
      <c r="F9" s="123"/>
      <c r="G9" s="123"/>
      <c r="H9" s="123"/>
    </row>
    <row r="10" spans="1:8" ht="15.75" thickBot="1" x14ac:dyDescent="0.25"/>
    <row r="11" spans="1:8" ht="16.5" thickTop="1" x14ac:dyDescent="0.25">
      <c r="A11" s="124" t="s">
        <v>56</v>
      </c>
      <c r="B11" s="125"/>
      <c r="C11" s="125"/>
      <c r="D11" s="125"/>
      <c r="E11" s="126"/>
    </row>
    <row r="12" spans="1:8" x14ac:dyDescent="0.2">
      <c r="A12" s="127" t="s">
        <v>57</v>
      </c>
      <c r="B12" s="128"/>
      <c r="C12" s="128"/>
      <c r="D12" s="128"/>
      <c r="E12" s="129"/>
    </row>
    <row r="13" spans="1:8" x14ac:dyDescent="0.2">
      <c r="A13" s="130" t="s">
        <v>58</v>
      </c>
      <c r="B13" s="131"/>
      <c r="C13" s="131"/>
      <c r="D13" s="131"/>
      <c r="E13" s="132"/>
    </row>
    <row r="14" spans="1:8" x14ac:dyDescent="0.2">
      <c r="A14" s="130" t="s">
        <v>59</v>
      </c>
      <c r="B14" s="131"/>
      <c r="C14" s="131"/>
      <c r="D14" s="131"/>
      <c r="E14" s="132"/>
    </row>
    <row r="15" spans="1:8" x14ac:dyDescent="0.2">
      <c r="A15" s="130" t="s">
        <v>60</v>
      </c>
      <c r="B15" s="131"/>
      <c r="C15" s="131"/>
      <c r="D15" s="131"/>
      <c r="E15" s="132"/>
    </row>
    <row r="16" spans="1:8" x14ac:dyDescent="0.2">
      <c r="A16" s="130" t="s">
        <v>61</v>
      </c>
      <c r="B16" s="131"/>
      <c r="C16" s="131"/>
      <c r="D16" s="131"/>
      <c r="E16" s="132"/>
    </row>
    <row r="17" spans="1:15" ht="15.75" thickBot="1" x14ac:dyDescent="0.25">
      <c r="A17" s="117" t="s">
        <v>62</v>
      </c>
      <c r="B17" s="118"/>
      <c r="C17" s="118"/>
      <c r="D17" s="118"/>
      <c r="E17" s="119"/>
    </row>
    <row r="18" spans="1:15" ht="16.5" thickTop="1" thickBot="1" x14ac:dyDescent="0.25"/>
    <row r="19" spans="1:15" ht="16.5" thickTop="1" x14ac:dyDescent="0.25">
      <c r="A19" s="134" t="s">
        <v>63</v>
      </c>
      <c r="B19" s="135"/>
      <c r="C19" s="135"/>
      <c r="D19" s="135"/>
      <c r="E19" s="135"/>
      <c r="F19" s="86" t="s">
        <v>64</v>
      </c>
      <c r="G19" s="86" t="s">
        <v>65</v>
      </c>
      <c r="H19" s="87" t="s">
        <v>25</v>
      </c>
    </row>
    <row r="20" spans="1:15" s="91" customFormat="1" x14ac:dyDescent="0.2">
      <c r="A20" s="136" t="s">
        <v>66</v>
      </c>
      <c r="B20" s="137"/>
      <c r="C20" s="137"/>
      <c r="D20" s="137"/>
      <c r="E20" s="138"/>
      <c r="F20" s="88"/>
      <c r="G20" s="89">
        <v>5</v>
      </c>
      <c r="H20" s="90">
        <f t="shared" ref="H20:H23" si="0">F20*G20</f>
        <v>0</v>
      </c>
      <c r="K20" s="92"/>
      <c r="L20" s="92"/>
      <c r="M20" s="92"/>
      <c r="N20" s="92"/>
      <c r="O20" s="92"/>
    </row>
    <row r="21" spans="1:15" s="91" customFormat="1" x14ac:dyDescent="0.2">
      <c r="A21" s="136" t="s">
        <v>67</v>
      </c>
      <c r="B21" s="137"/>
      <c r="C21" s="137"/>
      <c r="D21" s="137"/>
      <c r="E21" s="138"/>
      <c r="F21" s="89"/>
      <c r="G21" s="89">
        <v>4</v>
      </c>
      <c r="H21" s="90">
        <f t="shared" si="0"/>
        <v>0</v>
      </c>
    </row>
    <row r="22" spans="1:15" s="91" customFormat="1" x14ac:dyDescent="0.2">
      <c r="A22" s="136" t="s">
        <v>68</v>
      </c>
      <c r="B22" s="137"/>
      <c r="C22" s="137"/>
      <c r="D22" s="137"/>
      <c r="E22" s="138"/>
      <c r="F22" s="89"/>
      <c r="G22" s="89">
        <v>4</v>
      </c>
      <c r="H22" s="90">
        <f t="shared" si="0"/>
        <v>0</v>
      </c>
    </row>
    <row r="23" spans="1:15" s="91" customFormat="1" x14ac:dyDescent="0.2">
      <c r="A23" s="139" t="s">
        <v>69</v>
      </c>
      <c r="B23" s="140"/>
      <c r="C23" s="140"/>
      <c r="D23" s="140"/>
      <c r="E23" s="141"/>
      <c r="F23" s="93"/>
      <c r="G23" s="89">
        <v>7</v>
      </c>
      <c r="H23" s="90">
        <f t="shared" si="0"/>
        <v>0</v>
      </c>
      <c r="J23" s="92" t="s">
        <v>70</v>
      </c>
    </row>
    <row r="24" spans="1:15" ht="16.5" thickBot="1" x14ac:dyDescent="0.3">
      <c r="G24" s="94" t="s">
        <v>71</v>
      </c>
      <c r="H24" s="95">
        <f>SUM(H20:H23)</f>
        <v>0</v>
      </c>
    </row>
    <row r="25" spans="1:15" x14ac:dyDescent="0.2">
      <c r="A25" s="142" t="s">
        <v>72</v>
      </c>
      <c r="B25" s="142"/>
      <c r="C25" s="142"/>
      <c r="D25" s="142"/>
      <c r="E25" s="142"/>
    </row>
    <row r="27" spans="1:15" x14ac:dyDescent="0.2">
      <c r="A27" s="133" t="s">
        <v>73</v>
      </c>
      <c r="B27" s="133"/>
      <c r="C27" s="133"/>
    </row>
  </sheetData>
  <protectedRanges>
    <protectedRange sqref="F20:F22" name="Points"/>
  </protectedRanges>
  <mergeCells count="19">
    <mergeCell ref="A27:C27"/>
    <mergeCell ref="A19:E19"/>
    <mergeCell ref="A20:E20"/>
    <mergeCell ref="A21:E21"/>
    <mergeCell ref="A22:E22"/>
    <mergeCell ref="A23:E23"/>
    <mergeCell ref="A25:E25"/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13" workbookViewId="0">
      <selection activeCell="E16" sqref="E16"/>
    </sheetView>
  </sheetViews>
  <sheetFormatPr defaultRowHeight="15" x14ac:dyDescent="0.2"/>
  <cols>
    <col min="1" max="1" width="41.7109375" style="14" customWidth="1"/>
    <col min="2" max="4" width="9.140625" style="14"/>
    <col min="5" max="5" width="9.140625" style="14" customWidth="1"/>
    <col min="6" max="6" width="15.5703125" style="14" customWidth="1"/>
    <col min="7" max="7" width="17.5703125" style="14" bestFit="1" customWidth="1"/>
    <col min="8" max="255" width="9.140625" style="14"/>
    <col min="256" max="256" width="41.7109375" style="14" customWidth="1"/>
    <col min="257" max="262" width="9.140625" style="14"/>
    <col min="263" max="263" width="17.5703125" style="14" bestFit="1" customWidth="1"/>
    <col min="264" max="511" width="9.140625" style="14"/>
    <col min="512" max="512" width="41.7109375" style="14" customWidth="1"/>
    <col min="513" max="518" width="9.140625" style="14"/>
    <col min="519" max="519" width="17.5703125" style="14" bestFit="1" customWidth="1"/>
    <col min="520" max="767" width="9.140625" style="14"/>
    <col min="768" max="768" width="41.7109375" style="14" customWidth="1"/>
    <col min="769" max="774" width="9.140625" style="14"/>
    <col min="775" max="775" width="17.5703125" style="14" bestFit="1" customWidth="1"/>
    <col min="776" max="1023" width="9.140625" style="14"/>
    <col min="1024" max="1024" width="41.7109375" style="14" customWidth="1"/>
    <col min="1025" max="1030" width="9.140625" style="14"/>
    <col min="1031" max="1031" width="17.5703125" style="14" bestFit="1" customWidth="1"/>
    <col min="1032" max="1279" width="9.140625" style="14"/>
    <col min="1280" max="1280" width="41.7109375" style="14" customWidth="1"/>
    <col min="1281" max="1286" width="9.140625" style="14"/>
    <col min="1287" max="1287" width="17.5703125" style="14" bestFit="1" customWidth="1"/>
    <col min="1288" max="1535" width="9.140625" style="14"/>
    <col min="1536" max="1536" width="41.7109375" style="14" customWidth="1"/>
    <col min="1537" max="1542" width="9.140625" style="14"/>
    <col min="1543" max="1543" width="17.5703125" style="14" bestFit="1" customWidth="1"/>
    <col min="1544" max="1791" width="9.140625" style="14"/>
    <col min="1792" max="1792" width="41.7109375" style="14" customWidth="1"/>
    <col min="1793" max="1798" width="9.140625" style="14"/>
    <col min="1799" max="1799" width="17.5703125" style="14" bestFit="1" customWidth="1"/>
    <col min="1800" max="2047" width="9.140625" style="14"/>
    <col min="2048" max="2048" width="41.7109375" style="14" customWidth="1"/>
    <col min="2049" max="2054" width="9.140625" style="14"/>
    <col min="2055" max="2055" width="17.5703125" style="14" bestFit="1" customWidth="1"/>
    <col min="2056" max="2303" width="9.140625" style="14"/>
    <col min="2304" max="2304" width="41.7109375" style="14" customWidth="1"/>
    <col min="2305" max="2310" width="9.140625" style="14"/>
    <col min="2311" max="2311" width="17.5703125" style="14" bestFit="1" customWidth="1"/>
    <col min="2312" max="2559" width="9.140625" style="14"/>
    <col min="2560" max="2560" width="41.7109375" style="14" customWidth="1"/>
    <col min="2561" max="2566" width="9.140625" style="14"/>
    <col min="2567" max="2567" width="17.5703125" style="14" bestFit="1" customWidth="1"/>
    <col min="2568" max="2815" width="9.140625" style="14"/>
    <col min="2816" max="2816" width="41.7109375" style="14" customWidth="1"/>
    <col min="2817" max="2822" width="9.140625" style="14"/>
    <col min="2823" max="2823" width="17.5703125" style="14" bestFit="1" customWidth="1"/>
    <col min="2824" max="3071" width="9.140625" style="14"/>
    <col min="3072" max="3072" width="41.7109375" style="14" customWidth="1"/>
    <col min="3073" max="3078" width="9.140625" style="14"/>
    <col min="3079" max="3079" width="17.5703125" style="14" bestFit="1" customWidth="1"/>
    <col min="3080" max="3327" width="9.140625" style="14"/>
    <col min="3328" max="3328" width="41.7109375" style="14" customWidth="1"/>
    <col min="3329" max="3334" width="9.140625" style="14"/>
    <col min="3335" max="3335" width="17.5703125" style="14" bestFit="1" customWidth="1"/>
    <col min="3336" max="3583" width="9.140625" style="14"/>
    <col min="3584" max="3584" width="41.7109375" style="14" customWidth="1"/>
    <col min="3585" max="3590" width="9.140625" style="14"/>
    <col min="3591" max="3591" width="17.5703125" style="14" bestFit="1" customWidth="1"/>
    <col min="3592" max="3839" width="9.140625" style="14"/>
    <col min="3840" max="3840" width="41.7109375" style="14" customWidth="1"/>
    <col min="3841" max="3846" width="9.140625" style="14"/>
    <col min="3847" max="3847" width="17.5703125" style="14" bestFit="1" customWidth="1"/>
    <col min="3848" max="4095" width="9.140625" style="14"/>
    <col min="4096" max="4096" width="41.7109375" style="14" customWidth="1"/>
    <col min="4097" max="4102" width="9.140625" style="14"/>
    <col min="4103" max="4103" width="17.5703125" style="14" bestFit="1" customWidth="1"/>
    <col min="4104" max="4351" width="9.140625" style="14"/>
    <col min="4352" max="4352" width="41.7109375" style="14" customWidth="1"/>
    <col min="4353" max="4358" width="9.140625" style="14"/>
    <col min="4359" max="4359" width="17.5703125" style="14" bestFit="1" customWidth="1"/>
    <col min="4360" max="4607" width="9.140625" style="14"/>
    <col min="4608" max="4608" width="41.7109375" style="14" customWidth="1"/>
    <col min="4609" max="4614" width="9.140625" style="14"/>
    <col min="4615" max="4615" width="17.5703125" style="14" bestFit="1" customWidth="1"/>
    <col min="4616" max="4863" width="9.140625" style="14"/>
    <col min="4864" max="4864" width="41.7109375" style="14" customWidth="1"/>
    <col min="4865" max="4870" width="9.140625" style="14"/>
    <col min="4871" max="4871" width="17.5703125" style="14" bestFit="1" customWidth="1"/>
    <col min="4872" max="5119" width="9.140625" style="14"/>
    <col min="5120" max="5120" width="41.7109375" style="14" customWidth="1"/>
    <col min="5121" max="5126" width="9.140625" style="14"/>
    <col min="5127" max="5127" width="17.5703125" style="14" bestFit="1" customWidth="1"/>
    <col min="5128" max="5375" width="9.140625" style="14"/>
    <col min="5376" max="5376" width="41.7109375" style="14" customWidth="1"/>
    <col min="5377" max="5382" width="9.140625" style="14"/>
    <col min="5383" max="5383" width="17.5703125" style="14" bestFit="1" customWidth="1"/>
    <col min="5384" max="5631" width="9.140625" style="14"/>
    <col min="5632" max="5632" width="41.7109375" style="14" customWidth="1"/>
    <col min="5633" max="5638" width="9.140625" style="14"/>
    <col min="5639" max="5639" width="17.5703125" style="14" bestFit="1" customWidth="1"/>
    <col min="5640" max="5887" width="9.140625" style="14"/>
    <col min="5888" max="5888" width="41.7109375" style="14" customWidth="1"/>
    <col min="5889" max="5894" width="9.140625" style="14"/>
    <col min="5895" max="5895" width="17.5703125" style="14" bestFit="1" customWidth="1"/>
    <col min="5896" max="6143" width="9.140625" style="14"/>
    <col min="6144" max="6144" width="41.7109375" style="14" customWidth="1"/>
    <col min="6145" max="6150" width="9.140625" style="14"/>
    <col min="6151" max="6151" width="17.5703125" style="14" bestFit="1" customWidth="1"/>
    <col min="6152" max="6399" width="9.140625" style="14"/>
    <col min="6400" max="6400" width="41.7109375" style="14" customWidth="1"/>
    <col min="6401" max="6406" width="9.140625" style="14"/>
    <col min="6407" max="6407" width="17.5703125" style="14" bestFit="1" customWidth="1"/>
    <col min="6408" max="6655" width="9.140625" style="14"/>
    <col min="6656" max="6656" width="41.7109375" style="14" customWidth="1"/>
    <col min="6657" max="6662" width="9.140625" style="14"/>
    <col min="6663" max="6663" width="17.5703125" style="14" bestFit="1" customWidth="1"/>
    <col min="6664" max="6911" width="9.140625" style="14"/>
    <col min="6912" max="6912" width="41.7109375" style="14" customWidth="1"/>
    <col min="6913" max="6918" width="9.140625" style="14"/>
    <col min="6919" max="6919" width="17.5703125" style="14" bestFit="1" customWidth="1"/>
    <col min="6920" max="7167" width="9.140625" style="14"/>
    <col min="7168" max="7168" width="41.7109375" style="14" customWidth="1"/>
    <col min="7169" max="7174" width="9.140625" style="14"/>
    <col min="7175" max="7175" width="17.5703125" style="14" bestFit="1" customWidth="1"/>
    <col min="7176" max="7423" width="9.140625" style="14"/>
    <col min="7424" max="7424" width="41.7109375" style="14" customWidth="1"/>
    <col min="7425" max="7430" width="9.140625" style="14"/>
    <col min="7431" max="7431" width="17.5703125" style="14" bestFit="1" customWidth="1"/>
    <col min="7432" max="7679" width="9.140625" style="14"/>
    <col min="7680" max="7680" width="41.7109375" style="14" customWidth="1"/>
    <col min="7681" max="7686" width="9.140625" style="14"/>
    <col min="7687" max="7687" width="17.5703125" style="14" bestFit="1" customWidth="1"/>
    <col min="7688" max="7935" width="9.140625" style="14"/>
    <col min="7936" max="7936" width="41.7109375" style="14" customWidth="1"/>
    <col min="7937" max="7942" width="9.140625" style="14"/>
    <col min="7943" max="7943" width="17.5703125" style="14" bestFit="1" customWidth="1"/>
    <col min="7944" max="8191" width="9.140625" style="14"/>
    <col min="8192" max="8192" width="41.7109375" style="14" customWidth="1"/>
    <col min="8193" max="8198" width="9.140625" style="14"/>
    <col min="8199" max="8199" width="17.5703125" style="14" bestFit="1" customWidth="1"/>
    <col min="8200" max="8447" width="9.140625" style="14"/>
    <col min="8448" max="8448" width="41.7109375" style="14" customWidth="1"/>
    <col min="8449" max="8454" width="9.140625" style="14"/>
    <col min="8455" max="8455" width="17.5703125" style="14" bestFit="1" customWidth="1"/>
    <col min="8456" max="8703" width="9.140625" style="14"/>
    <col min="8704" max="8704" width="41.7109375" style="14" customWidth="1"/>
    <col min="8705" max="8710" width="9.140625" style="14"/>
    <col min="8711" max="8711" width="17.5703125" style="14" bestFit="1" customWidth="1"/>
    <col min="8712" max="8959" width="9.140625" style="14"/>
    <col min="8960" max="8960" width="41.7109375" style="14" customWidth="1"/>
    <col min="8961" max="8966" width="9.140625" style="14"/>
    <col min="8967" max="8967" width="17.5703125" style="14" bestFit="1" customWidth="1"/>
    <col min="8968" max="9215" width="9.140625" style="14"/>
    <col min="9216" max="9216" width="41.7109375" style="14" customWidth="1"/>
    <col min="9217" max="9222" width="9.140625" style="14"/>
    <col min="9223" max="9223" width="17.5703125" style="14" bestFit="1" customWidth="1"/>
    <col min="9224" max="9471" width="9.140625" style="14"/>
    <col min="9472" max="9472" width="41.7109375" style="14" customWidth="1"/>
    <col min="9473" max="9478" width="9.140625" style="14"/>
    <col min="9479" max="9479" width="17.5703125" style="14" bestFit="1" customWidth="1"/>
    <col min="9480" max="9727" width="9.140625" style="14"/>
    <col min="9728" max="9728" width="41.7109375" style="14" customWidth="1"/>
    <col min="9729" max="9734" width="9.140625" style="14"/>
    <col min="9735" max="9735" width="17.5703125" style="14" bestFit="1" customWidth="1"/>
    <col min="9736" max="9983" width="9.140625" style="14"/>
    <col min="9984" max="9984" width="41.7109375" style="14" customWidth="1"/>
    <col min="9985" max="9990" width="9.140625" style="14"/>
    <col min="9991" max="9991" width="17.5703125" style="14" bestFit="1" customWidth="1"/>
    <col min="9992" max="10239" width="9.140625" style="14"/>
    <col min="10240" max="10240" width="41.7109375" style="14" customWidth="1"/>
    <col min="10241" max="10246" width="9.140625" style="14"/>
    <col min="10247" max="10247" width="17.5703125" style="14" bestFit="1" customWidth="1"/>
    <col min="10248" max="10495" width="9.140625" style="14"/>
    <col min="10496" max="10496" width="41.7109375" style="14" customWidth="1"/>
    <col min="10497" max="10502" width="9.140625" style="14"/>
    <col min="10503" max="10503" width="17.5703125" style="14" bestFit="1" customWidth="1"/>
    <col min="10504" max="10751" width="9.140625" style="14"/>
    <col min="10752" max="10752" width="41.7109375" style="14" customWidth="1"/>
    <col min="10753" max="10758" width="9.140625" style="14"/>
    <col min="10759" max="10759" width="17.5703125" style="14" bestFit="1" customWidth="1"/>
    <col min="10760" max="11007" width="9.140625" style="14"/>
    <col min="11008" max="11008" width="41.7109375" style="14" customWidth="1"/>
    <col min="11009" max="11014" width="9.140625" style="14"/>
    <col min="11015" max="11015" width="17.5703125" style="14" bestFit="1" customWidth="1"/>
    <col min="11016" max="11263" width="9.140625" style="14"/>
    <col min="11264" max="11264" width="41.7109375" style="14" customWidth="1"/>
    <col min="11265" max="11270" width="9.140625" style="14"/>
    <col min="11271" max="11271" width="17.5703125" style="14" bestFit="1" customWidth="1"/>
    <col min="11272" max="11519" width="9.140625" style="14"/>
    <col min="11520" max="11520" width="41.7109375" style="14" customWidth="1"/>
    <col min="11521" max="11526" width="9.140625" style="14"/>
    <col min="11527" max="11527" width="17.5703125" style="14" bestFit="1" customWidth="1"/>
    <col min="11528" max="11775" width="9.140625" style="14"/>
    <col min="11776" max="11776" width="41.7109375" style="14" customWidth="1"/>
    <col min="11777" max="11782" width="9.140625" style="14"/>
    <col min="11783" max="11783" width="17.5703125" style="14" bestFit="1" customWidth="1"/>
    <col min="11784" max="12031" width="9.140625" style="14"/>
    <col min="12032" max="12032" width="41.7109375" style="14" customWidth="1"/>
    <col min="12033" max="12038" width="9.140625" style="14"/>
    <col min="12039" max="12039" width="17.5703125" style="14" bestFit="1" customWidth="1"/>
    <col min="12040" max="12287" width="9.140625" style="14"/>
    <col min="12288" max="12288" width="41.7109375" style="14" customWidth="1"/>
    <col min="12289" max="12294" width="9.140625" style="14"/>
    <col min="12295" max="12295" width="17.5703125" style="14" bestFit="1" customWidth="1"/>
    <col min="12296" max="12543" width="9.140625" style="14"/>
    <col min="12544" max="12544" width="41.7109375" style="14" customWidth="1"/>
    <col min="12545" max="12550" width="9.140625" style="14"/>
    <col min="12551" max="12551" width="17.5703125" style="14" bestFit="1" customWidth="1"/>
    <col min="12552" max="12799" width="9.140625" style="14"/>
    <col min="12800" max="12800" width="41.7109375" style="14" customWidth="1"/>
    <col min="12801" max="12806" width="9.140625" style="14"/>
    <col min="12807" max="12807" width="17.5703125" style="14" bestFit="1" customWidth="1"/>
    <col min="12808" max="13055" width="9.140625" style="14"/>
    <col min="13056" max="13056" width="41.7109375" style="14" customWidth="1"/>
    <col min="13057" max="13062" width="9.140625" style="14"/>
    <col min="13063" max="13063" width="17.5703125" style="14" bestFit="1" customWidth="1"/>
    <col min="13064" max="13311" width="9.140625" style="14"/>
    <col min="13312" max="13312" width="41.7109375" style="14" customWidth="1"/>
    <col min="13313" max="13318" width="9.140625" style="14"/>
    <col min="13319" max="13319" width="17.5703125" style="14" bestFit="1" customWidth="1"/>
    <col min="13320" max="13567" width="9.140625" style="14"/>
    <col min="13568" max="13568" width="41.7109375" style="14" customWidth="1"/>
    <col min="13569" max="13574" width="9.140625" style="14"/>
    <col min="13575" max="13575" width="17.5703125" style="14" bestFit="1" customWidth="1"/>
    <col min="13576" max="13823" width="9.140625" style="14"/>
    <col min="13824" max="13824" width="41.7109375" style="14" customWidth="1"/>
    <col min="13825" max="13830" width="9.140625" style="14"/>
    <col min="13831" max="13831" width="17.5703125" style="14" bestFit="1" customWidth="1"/>
    <col min="13832" max="14079" width="9.140625" style="14"/>
    <col min="14080" max="14080" width="41.7109375" style="14" customWidth="1"/>
    <col min="14081" max="14086" width="9.140625" style="14"/>
    <col min="14087" max="14087" width="17.5703125" style="14" bestFit="1" customWidth="1"/>
    <col min="14088" max="14335" width="9.140625" style="14"/>
    <col min="14336" max="14336" width="41.7109375" style="14" customWidth="1"/>
    <col min="14337" max="14342" width="9.140625" style="14"/>
    <col min="14343" max="14343" width="17.5703125" style="14" bestFit="1" customWidth="1"/>
    <col min="14344" max="14591" width="9.140625" style="14"/>
    <col min="14592" max="14592" width="41.7109375" style="14" customWidth="1"/>
    <col min="14593" max="14598" width="9.140625" style="14"/>
    <col min="14599" max="14599" width="17.5703125" style="14" bestFit="1" customWidth="1"/>
    <col min="14600" max="14847" width="9.140625" style="14"/>
    <col min="14848" max="14848" width="41.7109375" style="14" customWidth="1"/>
    <col min="14849" max="14854" width="9.140625" style="14"/>
    <col min="14855" max="14855" width="17.5703125" style="14" bestFit="1" customWidth="1"/>
    <col min="14856" max="15103" width="9.140625" style="14"/>
    <col min="15104" max="15104" width="41.7109375" style="14" customWidth="1"/>
    <col min="15105" max="15110" width="9.140625" style="14"/>
    <col min="15111" max="15111" width="17.5703125" style="14" bestFit="1" customWidth="1"/>
    <col min="15112" max="15359" width="9.140625" style="14"/>
    <col min="15360" max="15360" width="41.7109375" style="14" customWidth="1"/>
    <col min="15361" max="15366" width="9.140625" style="14"/>
    <col min="15367" max="15367" width="17.5703125" style="14" bestFit="1" customWidth="1"/>
    <col min="15368" max="15615" width="9.140625" style="14"/>
    <col min="15616" max="15616" width="41.7109375" style="14" customWidth="1"/>
    <col min="15617" max="15622" width="9.140625" style="14"/>
    <col min="15623" max="15623" width="17.5703125" style="14" bestFit="1" customWidth="1"/>
    <col min="15624" max="15871" width="9.140625" style="14"/>
    <col min="15872" max="15872" width="41.7109375" style="14" customWidth="1"/>
    <col min="15873" max="15878" width="9.140625" style="14"/>
    <col min="15879" max="15879" width="17.5703125" style="14" bestFit="1" customWidth="1"/>
    <col min="15880" max="16127" width="9.140625" style="14"/>
    <col min="16128" max="16128" width="41.7109375" style="14" customWidth="1"/>
    <col min="16129" max="16134" width="9.140625" style="14"/>
    <col min="16135" max="16135" width="17.5703125" style="14" bestFit="1" customWidth="1"/>
    <col min="16136" max="16384" width="9.140625" style="14"/>
  </cols>
  <sheetData>
    <row r="1" spans="1:7" ht="15.75" x14ac:dyDescent="0.25">
      <c r="A1" s="96" t="s">
        <v>0</v>
      </c>
      <c r="B1" s="97"/>
      <c r="C1" s="97"/>
      <c r="D1" s="97"/>
      <c r="E1" s="97"/>
      <c r="F1" s="97"/>
      <c r="G1" s="97"/>
    </row>
    <row r="2" spans="1:7" ht="45.75" customHeight="1" x14ac:dyDescent="0.2">
      <c r="A2" s="98" t="str">
        <f>'RFP Responses'!A1</f>
        <v>RFP730-17025 CM@R UHV STEM Building</v>
      </c>
      <c r="B2" s="99"/>
      <c r="C2" s="99"/>
      <c r="D2" s="99"/>
      <c r="E2" s="99"/>
      <c r="F2" s="99"/>
      <c r="G2" s="99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5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BE&amp;K Building Group</v>
      </c>
      <c r="B5" s="63">
        <v>18.75</v>
      </c>
      <c r="C5" s="63">
        <v>16</v>
      </c>
      <c r="D5" s="63">
        <v>17</v>
      </c>
      <c r="E5" s="21">
        <v>10.86</v>
      </c>
      <c r="F5" s="49">
        <f>SUM(B5:D5)</f>
        <v>51.75</v>
      </c>
      <c r="G5" s="49">
        <f>SUM(B5:E5)</f>
        <v>62.61</v>
      </c>
    </row>
    <row r="6" spans="1:7" x14ac:dyDescent="0.2">
      <c r="A6" s="20" t="str">
        <f>'RFP Responses'!A5</f>
        <v>D. E. Harvey Builders</v>
      </c>
      <c r="B6" s="63">
        <v>25</v>
      </c>
      <c r="C6" s="63">
        <v>20</v>
      </c>
      <c r="D6" s="63">
        <v>20</v>
      </c>
      <c r="E6" s="21">
        <v>8.2200000000000006</v>
      </c>
      <c r="F6" s="49">
        <f t="shared" ref="F6:F8" si="0">SUM(B6:D6)</f>
        <v>65</v>
      </c>
      <c r="G6" s="49">
        <f>SUM(B6:E6)</f>
        <v>73.22</v>
      </c>
    </row>
    <row r="7" spans="1:7" x14ac:dyDescent="0.2">
      <c r="A7" s="20" t="str">
        <f>'RFP Responses'!A6</f>
        <v>JE Dunn Construction</v>
      </c>
      <c r="B7" s="63">
        <v>12.5</v>
      </c>
      <c r="C7" s="63">
        <v>12</v>
      </c>
      <c r="D7" s="63">
        <v>16</v>
      </c>
      <c r="E7" s="21">
        <v>13.08</v>
      </c>
      <c r="F7" s="49">
        <f t="shared" si="0"/>
        <v>40.5</v>
      </c>
      <c r="G7" s="49">
        <f>SUM(B7:E7)</f>
        <v>53.58</v>
      </c>
    </row>
    <row r="8" spans="1:7" x14ac:dyDescent="0.2">
      <c r="A8" s="20" t="str">
        <f>'RFP Responses'!A7</f>
        <v>Weaver &amp; Jacobs Constructors</v>
      </c>
      <c r="B8" s="63">
        <v>7.5</v>
      </c>
      <c r="C8" s="63">
        <v>12</v>
      </c>
      <c r="D8" s="63">
        <v>14</v>
      </c>
      <c r="E8" s="21">
        <v>30</v>
      </c>
      <c r="F8" s="49">
        <f t="shared" si="0"/>
        <v>33.5</v>
      </c>
      <c r="G8" s="49">
        <f>SUM(B8:E8)</f>
        <v>63.5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I4" sqref="I4"/>
    </sheetView>
  </sheetViews>
  <sheetFormatPr defaultRowHeight="15" x14ac:dyDescent="0.2"/>
  <cols>
    <col min="1" max="1" width="41.7109375" style="14" customWidth="1"/>
    <col min="2" max="5" width="9.140625" style="14"/>
    <col min="6" max="6" width="16" style="14" customWidth="1"/>
    <col min="7" max="7" width="17.5703125" style="14" bestFit="1" customWidth="1"/>
    <col min="8" max="255" width="9.140625" style="14"/>
    <col min="256" max="256" width="41.7109375" style="14" customWidth="1"/>
    <col min="257" max="262" width="9.140625" style="14"/>
    <col min="263" max="263" width="17.5703125" style="14" bestFit="1" customWidth="1"/>
    <col min="264" max="511" width="9.140625" style="14"/>
    <col min="512" max="512" width="41.7109375" style="14" customWidth="1"/>
    <col min="513" max="518" width="9.140625" style="14"/>
    <col min="519" max="519" width="17.5703125" style="14" bestFit="1" customWidth="1"/>
    <col min="520" max="767" width="9.140625" style="14"/>
    <col min="768" max="768" width="41.7109375" style="14" customWidth="1"/>
    <col min="769" max="774" width="9.140625" style="14"/>
    <col min="775" max="775" width="17.5703125" style="14" bestFit="1" customWidth="1"/>
    <col min="776" max="1023" width="9.140625" style="14"/>
    <col min="1024" max="1024" width="41.7109375" style="14" customWidth="1"/>
    <col min="1025" max="1030" width="9.140625" style="14"/>
    <col min="1031" max="1031" width="17.5703125" style="14" bestFit="1" customWidth="1"/>
    <col min="1032" max="1279" width="9.140625" style="14"/>
    <col min="1280" max="1280" width="41.7109375" style="14" customWidth="1"/>
    <col min="1281" max="1286" width="9.140625" style="14"/>
    <col min="1287" max="1287" width="17.5703125" style="14" bestFit="1" customWidth="1"/>
    <col min="1288" max="1535" width="9.140625" style="14"/>
    <col min="1536" max="1536" width="41.7109375" style="14" customWidth="1"/>
    <col min="1537" max="1542" width="9.140625" style="14"/>
    <col min="1543" max="1543" width="17.5703125" style="14" bestFit="1" customWidth="1"/>
    <col min="1544" max="1791" width="9.140625" style="14"/>
    <col min="1792" max="1792" width="41.7109375" style="14" customWidth="1"/>
    <col min="1793" max="1798" width="9.140625" style="14"/>
    <col min="1799" max="1799" width="17.5703125" style="14" bestFit="1" customWidth="1"/>
    <col min="1800" max="2047" width="9.140625" style="14"/>
    <col min="2048" max="2048" width="41.7109375" style="14" customWidth="1"/>
    <col min="2049" max="2054" width="9.140625" style="14"/>
    <col min="2055" max="2055" width="17.5703125" style="14" bestFit="1" customWidth="1"/>
    <col min="2056" max="2303" width="9.140625" style="14"/>
    <col min="2304" max="2304" width="41.7109375" style="14" customWidth="1"/>
    <col min="2305" max="2310" width="9.140625" style="14"/>
    <col min="2311" max="2311" width="17.5703125" style="14" bestFit="1" customWidth="1"/>
    <col min="2312" max="2559" width="9.140625" style="14"/>
    <col min="2560" max="2560" width="41.7109375" style="14" customWidth="1"/>
    <col min="2561" max="2566" width="9.140625" style="14"/>
    <col min="2567" max="2567" width="17.5703125" style="14" bestFit="1" customWidth="1"/>
    <col min="2568" max="2815" width="9.140625" style="14"/>
    <col min="2816" max="2816" width="41.7109375" style="14" customWidth="1"/>
    <col min="2817" max="2822" width="9.140625" style="14"/>
    <col min="2823" max="2823" width="17.5703125" style="14" bestFit="1" customWidth="1"/>
    <col min="2824" max="3071" width="9.140625" style="14"/>
    <col min="3072" max="3072" width="41.7109375" style="14" customWidth="1"/>
    <col min="3073" max="3078" width="9.140625" style="14"/>
    <col min="3079" max="3079" width="17.5703125" style="14" bestFit="1" customWidth="1"/>
    <col min="3080" max="3327" width="9.140625" style="14"/>
    <col min="3328" max="3328" width="41.7109375" style="14" customWidth="1"/>
    <col min="3329" max="3334" width="9.140625" style="14"/>
    <col min="3335" max="3335" width="17.5703125" style="14" bestFit="1" customWidth="1"/>
    <col min="3336" max="3583" width="9.140625" style="14"/>
    <col min="3584" max="3584" width="41.7109375" style="14" customWidth="1"/>
    <col min="3585" max="3590" width="9.140625" style="14"/>
    <col min="3591" max="3591" width="17.5703125" style="14" bestFit="1" customWidth="1"/>
    <col min="3592" max="3839" width="9.140625" style="14"/>
    <col min="3840" max="3840" width="41.7109375" style="14" customWidth="1"/>
    <col min="3841" max="3846" width="9.140625" style="14"/>
    <col min="3847" max="3847" width="17.5703125" style="14" bestFit="1" customWidth="1"/>
    <col min="3848" max="4095" width="9.140625" style="14"/>
    <col min="4096" max="4096" width="41.7109375" style="14" customWidth="1"/>
    <col min="4097" max="4102" width="9.140625" style="14"/>
    <col min="4103" max="4103" width="17.5703125" style="14" bestFit="1" customWidth="1"/>
    <col min="4104" max="4351" width="9.140625" style="14"/>
    <col min="4352" max="4352" width="41.7109375" style="14" customWidth="1"/>
    <col min="4353" max="4358" width="9.140625" style="14"/>
    <col min="4359" max="4359" width="17.5703125" style="14" bestFit="1" customWidth="1"/>
    <col min="4360" max="4607" width="9.140625" style="14"/>
    <col min="4608" max="4608" width="41.7109375" style="14" customWidth="1"/>
    <col min="4609" max="4614" width="9.140625" style="14"/>
    <col min="4615" max="4615" width="17.5703125" style="14" bestFit="1" customWidth="1"/>
    <col min="4616" max="4863" width="9.140625" style="14"/>
    <col min="4864" max="4864" width="41.7109375" style="14" customWidth="1"/>
    <col min="4865" max="4870" width="9.140625" style="14"/>
    <col min="4871" max="4871" width="17.5703125" style="14" bestFit="1" customWidth="1"/>
    <col min="4872" max="5119" width="9.140625" style="14"/>
    <col min="5120" max="5120" width="41.7109375" style="14" customWidth="1"/>
    <col min="5121" max="5126" width="9.140625" style="14"/>
    <col min="5127" max="5127" width="17.5703125" style="14" bestFit="1" customWidth="1"/>
    <col min="5128" max="5375" width="9.140625" style="14"/>
    <col min="5376" max="5376" width="41.7109375" style="14" customWidth="1"/>
    <col min="5377" max="5382" width="9.140625" style="14"/>
    <col min="5383" max="5383" width="17.5703125" style="14" bestFit="1" customWidth="1"/>
    <col min="5384" max="5631" width="9.140625" style="14"/>
    <col min="5632" max="5632" width="41.7109375" style="14" customWidth="1"/>
    <col min="5633" max="5638" width="9.140625" style="14"/>
    <col min="5639" max="5639" width="17.5703125" style="14" bestFit="1" customWidth="1"/>
    <col min="5640" max="5887" width="9.140625" style="14"/>
    <col min="5888" max="5888" width="41.7109375" style="14" customWidth="1"/>
    <col min="5889" max="5894" width="9.140625" style="14"/>
    <col min="5895" max="5895" width="17.5703125" style="14" bestFit="1" customWidth="1"/>
    <col min="5896" max="6143" width="9.140625" style="14"/>
    <col min="6144" max="6144" width="41.7109375" style="14" customWidth="1"/>
    <col min="6145" max="6150" width="9.140625" style="14"/>
    <col min="6151" max="6151" width="17.5703125" style="14" bestFit="1" customWidth="1"/>
    <col min="6152" max="6399" width="9.140625" style="14"/>
    <col min="6400" max="6400" width="41.7109375" style="14" customWidth="1"/>
    <col min="6401" max="6406" width="9.140625" style="14"/>
    <col min="6407" max="6407" width="17.5703125" style="14" bestFit="1" customWidth="1"/>
    <col min="6408" max="6655" width="9.140625" style="14"/>
    <col min="6656" max="6656" width="41.7109375" style="14" customWidth="1"/>
    <col min="6657" max="6662" width="9.140625" style="14"/>
    <col min="6663" max="6663" width="17.5703125" style="14" bestFit="1" customWidth="1"/>
    <col min="6664" max="6911" width="9.140625" style="14"/>
    <col min="6912" max="6912" width="41.7109375" style="14" customWidth="1"/>
    <col min="6913" max="6918" width="9.140625" style="14"/>
    <col min="6919" max="6919" width="17.5703125" style="14" bestFit="1" customWidth="1"/>
    <col min="6920" max="7167" width="9.140625" style="14"/>
    <col min="7168" max="7168" width="41.7109375" style="14" customWidth="1"/>
    <col min="7169" max="7174" width="9.140625" style="14"/>
    <col min="7175" max="7175" width="17.5703125" style="14" bestFit="1" customWidth="1"/>
    <col min="7176" max="7423" width="9.140625" style="14"/>
    <col min="7424" max="7424" width="41.7109375" style="14" customWidth="1"/>
    <col min="7425" max="7430" width="9.140625" style="14"/>
    <col min="7431" max="7431" width="17.5703125" style="14" bestFit="1" customWidth="1"/>
    <col min="7432" max="7679" width="9.140625" style="14"/>
    <col min="7680" max="7680" width="41.7109375" style="14" customWidth="1"/>
    <col min="7681" max="7686" width="9.140625" style="14"/>
    <col min="7687" max="7687" width="17.5703125" style="14" bestFit="1" customWidth="1"/>
    <col min="7688" max="7935" width="9.140625" style="14"/>
    <col min="7936" max="7936" width="41.7109375" style="14" customWidth="1"/>
    <col min="7937" max="7942" width="9.140625" style="14"/>
    <col min="7943" max="7943" width="17.5703125" style="14" bestFit="1" customWidth="1"/>
    <col min="7944" max="8191" width="9.140625" style="14"/>
    <col min="8192" max="8192" width="41.7109375" style="14" customWidth="1"/>
    <col min="8193" max="8198" width="9.140625" style="14"/>
    <col min="8199" max="8199" width="17.5703125" style="14" bestFit="1" customWidth="1"/>
    <col min="8200" max="8447" width="9.140625" style="14"/>
    <col min="8448" max="8448" width="41.7109375" style="14" customWidth="1"/>
    <col min="8449" max="8454" width="9.140625" style="14"/>
    <col min="8455" max="8455" width="17.5703125" style="14" bestFit="1" customWidth="1"/>
    <col min="8456" max="8703" width="9.140625" style="14"/>
    <col min="8704" max="8704" width="41.7109375" style="14" customWidth="1"/>
    <col min="8705" max="8710" width="9.140625" style="14"/>
    <col min="8711" max="8711" width="17.5703125" style="14" bestFit="1" customWidth="1"/>
    <col min="8712" max="8959" width="9.140625" style="14"/>
    <col min="8960" max="8960" width="41.7109375" style="14" customWidth="1"/>
    <col min="8961" max="8966" width="9.140625" style="14"/>
    <col min="8967" max="8967" width="17.5703125" style="14" bestFit="1" customWidth="1"/>
    <col min="8968" max="9215" width="9.140625" style="14"/>
    <col min="9216" max="9216" width="41.7109375" style="14" customWidth="1"/>
    <col min="9217" max="9222" width="9.140625" style="14"/>
    <col min="9223" max="9223" width="17.5703125" style="14" bestFit="1" customWidth="1"/>
    <col min="9224" max="9471" width="9.140625" style="14"/>
    <col min="9472" max="9472" width="41.7109375" style="14" customWidth="1"/>
    <col min="9473" max="9478" width="9.140625" style="14"/>
    <col min="9479" max="9479" width="17.5703125" style="14" bestFit="1" customWidth="1"/>
    <col min="9480" max="9727" width="9.140625" style="14"/>
    <col min="9728" max="9728" width="41.7109375" style="14" customWidth="1"/>
    <col min="9729" max="9734" width="9.140625" style="14"/>
    <col min="9735" max="9735" width="17.5703125" style="14" bestFit="1" customWidth="1"/>
    <col min="9736" max="9983" width="9.140625" style="14"/>
    <col min="9984" max="9984" width="41.7109375" style="14" customWidth="1"/>
    <col min="9985" max="9990" width="9.140625" style="14"/>
    <col min="9991" max="9991" width="17.5703125" style="14" bestFit="1" customWidth="1"/>
    <col min="9992" max="10239" width="9.140625" style="14"/>
    <col min="10240" max="10240" width="41.7109375" style="14" customWidth="1"/>
    <col min="10241" max="10246" width="9.140625" style="14"/>
    <col min="10247" max="10247" width="17.5703125" style="14" bestFit="1" customWidth="1"/>
    <col min="10248" max="10495" width="9.140625" style="14"/>
    <col min="10496" max="10496" width="41.7109375" style="14" customWidth="1"/>
    <col min="10497" max="10502" width="9.140625" style="14"/>
    <col min="10503" max="10503" width="17.5703125" style="14" bestFit="1" customWidth="1"/>
    <col min="10504" max="10751" width="9.140625" style="14"/>
    <col min="10752" max="10752" width="41.7109375" style="14" customWidth="1"/>
    <col min="10753" max="10758" width="9.140625" style="14"/>
    <col min="10759" max="10759" width="17.5703125" style="14" bestFit="1" customWidth="1"/>
    <col min="10760" max="11007" width="9.140625" style="14"/>
    <col min="11008" max="11008" width="41.7109375" style="14" customWidth="1"/>
    <col min="11009" max="11014" width="9.140625" style="14"/>
    <col min="11015" max="11015" width="17.5703125" style="14" bestFit="1" customWidth="1"/>
    <col min="11016" max="11263" width="9.140625" style="14"/>
    <col min="11264" max="11264" width="41.7109375" style="14" customWidth="1"/>
    <col min="11265" max="11270" width="9.140625" style="14"/>
    <col min="11271" max="11271" width="17.5703125" style="14" bestFit="1" customWidth="1"/>
    <col min="11272" max="11519" width="9.140625" style="14"/>
    <col min="11520" max="11520" width="41.7109375" style="14" customWidth="1"/>
    <col min="11521" max="11526" width="9.140625" style="14"/>
    <col min="11527" max="11527" width="17.5703125" style="14" bestFit="1" customWidth="1"/>
    <col min="11528" max="11775" width="9.140625" style="14"/>
    <col min="11776" max="11776" width="41.7109375" style="14" customWidth="1"/>
    <col min="11777" max="11782" width="9.140625" style="14"/>
    <col min="11783" max="11783" width="17.5703125" style="14" bestFit="1" customWidth="1"/>
    <col min="11784" max="12031" width="9.140625" style="14"/>
    <col min="12032" max="12032" width="41.7109375" style="14" customWidth="1"/>
    <col min="12033" max="12038" width="9.140625" style="14"/>
    <col min="12039" max="12039" width="17.5703125" style="14" bestFit="1" customWidth="1"/>
    <col min="12040" max="12287" width="9.140625" style="14"/>
    <col min="12288" max="12288" width="41.7109375" style="14" customWidth="1"/>
    <col min="12289" max="12294" width="9.140625" style="14"/>
    <col min="12295" max="12295" width="17.5703125" style="14" bestFit="1" customWidth="1"/>
    <col min="12296" max="12543" width="9.140625" style="14"/>
    <col min="12544" max="12544" width="41.7109375" style="14" customWidth="1"/>
    <col min="12545" max="12550" width="9.140625" style="14"/>
    <col min="12551" max="12551" width="17.5703125" style="14" bestFit="1" customWidth="1"/>
    <col min="12552" max="12799" width="9.140625" style="14"/>
    <col min="12800" max="12800" width="41.7109375" style="14" customWidth="1"/>
    <col min="12801" max="12806" width="9.140625" style="14"/>
    <col min="12807" max="12807" width="17.5703125" style="14" bestFit="1" customWidth="1"/>
    <col min="12808" max="13055" width="9.140625" style="14"/>
    <col min="13056" max="13056" width="41.7109375" style="14" customWidth="1"/>
    <col min="13057" max="13062" width="9.140625" style="14"/>
    <col min="13063" max="13063" width="17.5703125" style="14" bestFit="1" customWidth="1"/>
    <col min="13064" max="13311" width="9.140625" style="14"/>
    <col min="13312" max="13312" width="41.7109375" style="14" customWidth="1"/>
    <col min="13313" max="13318" width="9.140625" style="14"/>
    <col min="13319" max="13319" width="17.5703125" style="14" bestFit="1" customWidth="1"/>
    <col min="13320" max="13567" width="9.140625" style="14"/>
    <col min="13568" max="13568" width="41.7109375" style="14" customWidth="1"/>
    <col min="13569" max="13574" width="9.140625" style="14"/>
    <col min="13575" max="13575" width="17.5703125" style="14" bestFit="1" customWidth="1"/>
    <col min="13576" max="13823" width="9.140625" style="14"/>
    <col min="13824" max="13824" width="41.7109375" style="14" customWidth="1"/>
    <col min="13825" max="13830" width="9.140625" style="14"/>
    <col min="13831" max="13831" width="17.5703125" style="14" bestFit="1" customWidth="1"/>
    <col min="13832" max="14079" width="9.140625" style="14"/>
    <col min="14080" max="14080" width="41.7109375" style="14" customWidth="1"/>
    <col min="14081" max="14086" width="9.140625" style="14"/>
    <col min="14087" max="14087" width="17.5703125" style="14" bestFit="1" customWidth="1"/>
    <col min="14088" max="14335" width="9.140625" style="14"/>
    <col min="14336" max="14336" width="41.7109375" style="14" customWidth="1"/>
    <col min="14337" max="14342" width="9.140625" style="14"/>
    <col min="14343" max="14343" width="17.5703125" style="14" bestFit="1" customWidth="1"/>
    <col min="14344" max="14591" width="9.140625" style="14"/>
    <col min="14592" max="14592" width="41.7109375" style="14" customWidth="1"/>
    <col min="14593" max="14598" width="9.140625" style="14"/>
    <col min="14599" max="14599" width="17.5703125" style="14" bestFit="1" customWidth="1"/>
    <col min="14600" max="14847" width="9.140625" style="14"/>
    <col min="14848" max="14848" width="41.7109375" style="14" customWidth="1"/>
    <col min="14849" max="14854" width="9.140625" style="14"/>
    <col min="14855" max="14855" width="17.5703125" style="14" bestFit="1" customWidth="1"/>
    <col min="14856" max="15103" width="9.140625" style="14"/>
    <col min="15104" max="15104" width="41.7109375" style="14" customWidth="1"/>
    <col min="15105" max="15110" width="9.140625" style="14"/>
    <col min="15111" max="15111" width="17.5703125" style="14" bestFit="1" customWidth="1"/>
    <col min="15112" max="15359" width="9.140625" style="14"/>
    <col min="15360" max="15360" width="41.7109375" style="14" customWidth="1"/>
    <col min="15361" max="15366" width="9.140625" style="14"/>
    <col min="15367" max="15367" width="17.5703125" style="14" bestFit="1" customWidth="1"/>
    <col min="15368" max="15615" width="9.140625" style="14"/>
    <col min="15616" max="15616" width="41.7109375" style="14" customWidth="1"/>
    <col min="15617" max="15622" width="9.140625" style="14"/>
    <col min="15623" max="15623" width="17.5703125" style="14" bestFit="1" customWidth="1"/>
    <col min="15624" max="15871" width="9.140625" style="14"/>
    <col min="15872" max="15872" width="41.7109375" style="14" customWidth="1"/>
    <col min="15873" max="15878" width="9.140625" style="14"/>
    <col min="15879" max="15879" width="17.5703125" style="14" bestFit="1" customWidth="1"/>
    <col min="15880" max="16127" width="9.140625" style="14"/>
    <col min="16128" max="16128" width="41.7109375" style="14" customWidth="1"/>
    <col min="16129" max="16134" width="9.140625" style="14"/>
    <col min="16135" max="16135" width="17.5703125" style="14" bestFit="1" customWidth="1"/>
    <col min="16136" max="16384" width="9.140625" style="14"/>
  </cols>
  <sheetData>
    <row r="1" spans="1:7" ht="15.75" x14ac:dyDescent="0.25">
      <c r="A1" s="96" t="s">
        <v>0</v>
      </c>
      <c r="B1" s="97"/>
      <c r="C1" s="97"/>
      <c r="D1" s="97"/>
      <c r="E1" s="97"/>
      <c r="F1" s="97"/>
      <c r="G1" s="97"/>
    </row>
    <row r="2" spans="1:7" ht="45.75" customHeight="1" x14ac:dyDescent="0.2">
      <c r="A2" s="98" t="str">
        <f>'RFP Responses'!A1</f>
        <v>RFP730-17025 CM@R UHV STEM Building</v>
      </c>
      <c r="B2" s="99"/>
      <c r="C2" s="99"/>
      <c r="D2" s="99"/>
      <c r="E2" s="99"/>
      <c r="F2" s="99"/>
      <c r="G2" s="99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5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BE&amp;K Building Group</v>
      </c>
      <c r="B5" s="77">
        <v>22.5</v>
      </c>
      <c r="C5" s="77">
        <v>18</v>
      </c>
      <c r="D5" s="77">
        <v>16</v>
      </c>
      <c r="E5" s="21">
        <v>10.86</v>
      </c>
      <c r="F5" s="49">
        <f>SUM(B5:D5)</f>
        <v>56.5</v>
      </c>
      <c r="G5" s="49">
        <f>SUM(B5:E5)</f>
        <v>67.36</v>
      </c>
    </row>
    <row r="6" spans="1:7" x14ac:dyDescent="0.2">
      <c r="A6" s="20" t="str">
        <f>'RFP Responses'!A5</f>
        <v>D. E. Harvey Builders</v>
      </c>
      <c r="B6" s="77">
        <v>22.5</v>
      </c>
      <c r="C6" s="77">
        <v>18</v>
      </c>
      <c r="D6" s="77">
        <v>18</v>
      </c>
      <c r="E6" s="21">
        <v>8.2200000000000006</v>
      </c>
      <c r="F6" s="49">
        <f t="shared" ref="F6:F8" si="0">SUM(B6:D6)</f>
        <v>58.5</v>
      </c>
      <c r="G6" s="49">
        <f>SUM(B6:E6)</f>
        <v>66.72</v>
      </c>
    </row>
    <row r="7" spans="1:7" x14ac:dyDescent="0.2">
      <c r="A7" s="20" t="str">
        <f>'RFP Responses'!A6</f>
        <v>JE Dunn Construction</v>
      </c>
      <c r="B7" s="77">
        <v>22.5</v>
      </c>
      <c r="C7" s="77">
        <v>18</v>
      </c>
      <c r="D7" s="77">
        <v>16</v>
      </c>
      <c r="E7" s="21">
        <v>13.08</v>
      </c>
      <c r="F7" s="49">
        <f t="shared" si="0"/>
        <v>56.5</v>
      </c>
      <c r="G7" s="49">
        <f>SUM(B7:E7)</f>
        <v>69.58</v>
      </c>
    </row>
    <row r="8" spans="1:7" x14ac:dyDescent="0.2">
      <c r="A8" s="20" t="str">
        <f>'RFP Responses'!A7</f>
        <v>Weaver &amp; Jacobs Constructors</v>
      </c>
      <c r="B8" s="77">
        <v>17.5</v>
      </c>
      <c r="C8" s="77">
        <v>16</v>
      </c>
      <c r="D8" s="77">
        <v>16</v>
      </c>
      <c r="E8" s="21">
        <v>30</v>
      </c>
      <c r="F8" s="49">
        <f t="shared" si="0"/>
        <v>49.5</v>
      </c>
      <c r="G8" s="49">
        <f>SUM(B8:E8)</f>
        <v>79.5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E14" sqref="E14"/>
    </sheetView>
  </sheetViews>
  <sheetFormatPr defaultRowHeight="15" x14ac:dyDescent="0.2"/>
  <cols>
    <col min="1" max="1" width="41.7109375" style="14" customWidth="1"/>
    <col min="2" max="5" width="9.140625" style="14"/>
    <col min="6" max="6" width="18.28515625" style="14" customWidth="1"/>
    <col min="7" max="7" width="17.5703125" style="14" bestFit="1" customWidth="1"/>
    <col min="8" max="255" width="9.140625" style="14"/>
    <col min="256" max="256" width="41.7109375" style="14" customWidth="1"/>
    <col min="257" max="262" width="9.140625" style="14"/>
    <col min="263" max="263" width="17.5703125" style="14" bestFit="1" customWidth="1"/>
    <col min="264" max="511" width="9.140625" style="14"/>
    <col min="512" max="512" width="41.7109375" style="14" customWidth="1"/>
    <col min="513" max="518" width="9.140625" style="14"/>
    <col min="519" max="519" width="17.5703125" style="14" bestFit="1" customWidth="1"/>
    <col min="520" max="767" width="9.140625" style="14"/>
    <col min="768" max="768" width="41.7109375" style="14" customWidth="1"/>
    <col min="769" max="774" width="9.140625" style="14"/>
    <col min="775" max="775" width="17.5703125" style="14" bestFit="1" customWidth="1"/>
    <col min="776" max="1023" width="9.140625" style="14"/>
    <col min="1024" max="1024" width="41.7109375" style="14" customWidth="1"/>
    <col min="1025" max="1030" width="9.140625" style="14"/>
    <col min="1031" max="1031" width="17.5703125" style="14" bestFit="1" customWidth="1"/>
    <col min="1032" max="1279" width="9.140625" style="14"/>
    <col min="1280" max="1280" width="41.7109375" style="14" customWidth="1"/>
    <col min="1281" max="1286" width="9.140625" style="14"/>
    <col min="1287" max="1287" width="17.5703125" style="14" bestFit="1" customWidth="1"/>
    <col min="1288" max="1535" width="9.140625" style="14"/>
    <col min="1536" max="1536" width="41.7109375" style="14" customWidth="1"/>
    <col min="1537" max="1542" width="9.140625" style="14"/>
    <col min="1543" max="1543" width="17.5703125" style="14" bestFit="1" customWidth="1"/>
    <col min="1544" max="1791" width="9.140625" style="14"/>
    <col min="1792" max="1792" width="41.7109375" style="14" customWidth="1"/>
    <col min="1793" max="1798" width="9.140625" style="14"/>
    <col min="1799" max="1799" width="17.5703125" style="14" bestFit="1" customWidth="1"/>
    <col min="1800" max="2047" width="9.140625" style="14"/>
    <col min="2048" max="2048" width="41.7109375" style="14" customWidth="1"/>
    <col min="2049" max="2054" width="9.140625" style="14"/>
    <col min="2055" max="2055" width="17.5703125" style="14" bestFit="1" customWidth="1"/>
    <col min="2056" max="2303" width="9.140625" style="14"/>
    <col min="2304" max="2304" width="41.7109375" style="14" customWidth="1"/>
    <col min="2305" max="2310" width="9.140625" style="14"/>
    <col min="2311" max="2311" width="17.5703125" style="14" bestFit="1" customWidth="1"/>
    <col min="2312" max="2559" width="9.140625" style="14"/>
    <col min="2560" max="2560" width="41.7109375" style="14" customWidth="1"/>
    <col min="2561" max="2566" width="9.140625" style="14"/>
    <col min="2567" max="2567" width="17.5703125" style="14" bestFit="1" customWidth="1"/>
    <col min="2568" max="2815" width="9.140625" style="14"/>
    <col min="2816" max="2816" width="41.7109375" style="14" customWidth="1"/>
    <col min="2817" max="2822" width="9.140625" style="14"/>
    <col min="2823" max="2823" width="17.5703125" style="14" bestFit="1" customWidth="1"/>
    <col min="2824" max="3071" width="9.140625" style="14"/>
    <col min="3072" max="3072" width="41.7109375" style="14" customWidth="1"/>
    <col min="3073" max="3078" width="9.140625" style="14"/>
    <col min="3079" max="3079" width="17.5703125" style="14" bestFit="1" customWidth="1"/>
    <col min="3080" max="3327" width="9.140625" style="14"/>
    <col min="3328" max="3328" width="41.7109375" style="14" customWidth="1"/>
    <col min="3329" max="3334" width="9.140625" style="14"/>
    <col min="3335" max="3335" width="17.5703125" style="14" bestFit="1" customWidth="1"/>
    <col min="3336" max="3583" width="9.140625" style="14"/>
    <col min="3584" max="3584" width="41.7109375" style="14" customWidth="1"/>
    <col min="3585" max="3590" width="9.140625" style="14"/>
    <col min="3591" max="3591" width="17.5703125" style="14" bestFit="1" customWidth="1"/>
    <col min="3592" max="3839" width="9.140625" style="14"/>
    <col min="3840" max="3840" width="41.7109375" style="14" customWidth="1"/>
    <col min="3841" max="3846" width="9.140625" style="14"/>
    <col min="3847" max="3847" width="17.5703125" style="14" bestFit="1" customWidth="1"/>
    <col min="3848" max="4095" width="9.140625" style="14"/>
    <col min="4096" max="4096" width="41.7109375" style="14" customWidth="1"/>
    <col min="4097" max="4102" width="9.140625" style="14"/>
    <col min="4103" max="4103" width="17.5703125" style="14" bestFit="1" customWidth="1"/>
    <col min="4104" max="4351" width="9.140625" style="14"/>
    <col min="4352" max="4352" width="41.7109375" style="14" customWidth="1"/>
    <col min="4353" max="4358" width="9.140625" style="14"/>
    <col min="4359" max="4359" width="17.5703125" style="14" bestFit="1" customWidth="1"/>
    <col min="4360" max="4607" width="9.140625" style="14"/>
    <col min="4608" max="4608" width="41.7109375" style="14" customWidth="1"/>
    <col min="4609" max="4614" width="9.140625" style="14"/>
    <col min="4615" max="4615" width="17.5703125" style="14" bestFit="1" customWidth="1"/>
    <col min="4616" max="4863" width="9.140625" style="14"/>
    <col min="4864" max="4864" width="41.7109375" style="14" customWidth="1"/>
    <col min="4865" max="4870" width="9.140625" style="14"/>
    <col min="4871" max="4871" width="17.5703125" style="14" bestFit="1" customWidth="1"/>
    <col min="4872" max="5119" width="9.140625" style="14"/>
    <col min="5120" max="5120" width="41.7109375" style="14" customWidth="1"/>
    <col min="5121" max="5126" width="9.140625" style="14"/>
    <col min="5127" max="5127" width="17.5703125" style="14" bestFit="1" customWidth="1"/>
    <col min="5128" max="5375" width="9.140625" style="14"/>
    <col min="5376" max="5376" width="41.7109375" style="14" customWidth="1"/>
    <col min="5377" max="5382" width="9.140625" style="14"/>
    <col min="5383" max="5383" width="17.5703125" style="14" bestFit="1" customWidth="1"/>
    <col min="5384" max="5631" width="9.140625" style="14"/>
    <col min="5632" max="5632" width="41.7109375" style="14" customWidth="1"/>
    <col min="5633" max="5638" width="9.140625" style="14"/>
    <col min="5639" max="5639" width="17.5703125" style="14" bestFit="1" customWidth="1"/>
    <col min="5640" max="5887" width="9.140625" style="14"/>
    <col min="5888" max="5888" width="41.7109375" style="14" customWidth="1"/>
    <col min="5889" max="5894" width="9.140625" style="14"/>
    <col min="5895" max="5895" width="17.5703125" style="14" bestFit="1" customWidth="1"/>
    <col min="5896" max="6143" width="9.140625" style="14"/>
    <col min="6144" max="6144" width="41.7109375" style="14" customWidth="1"/>
    <col min="6145" max="6150" width="9.140625" style="14"/>
    <col min="6151" max="6151" width="17.5703125" style="14" bestFit="1" customWidth="1"/>
    <col min="6152" max="6399" width="9.140625" style="14"/>
    <col min="6400" max="6400" width="41.7109375" style="14" customWidth="1"/>
    <col min="6401" max="6406" width="9.140625" style="14"/>
    <col min="6407" max="6407" width="17.5703125" style="14" bestFit="1" customWidth="1"/>
    <col min="6408" max="6655" width="9.140625" style="14"/>
    <col min="6656" max="6656" width="41.7109375" style="14" customWidth="1"/>
    <col min="6657" max="6662" width="9.140625" style="14"/>
    <col min="6663" max="6663" width="17.5703125" style="14" bestFit="1" customWidth="1"/>
    <col min="6664" max="6911" width="9.140625" style="14"/>
    <col min="6912" max="6912" width="41.7109375" style="14" customWidth="1"/>
    <col min="6913" max="6918" width="9.140625" style="14"/>
    <col min="6919" max="6919" width="17.5703125" style="14" bestFit="1" customWidth="1"/>
    <col min="6920" max="7167" width="9.140625" style="14"/>
    <col min="7168" max="7168" width="41.7109375" style="14" customWidth="1"/>
    <col min="7169" max="7174" width="9.140625" style="14"/>
    <col min="7175" max="7175" width="17.5703125" style="14" bestFit="1" customWidth="1"/>
    <col min="7176" max="7423" width="9.140625" style="14"/>
    <col min="7424" max="7424" width="41.7109375" style="14" customWidth="1"/>
    <col min="7425" max="7430" width="9.140625" style="14"/>
    <col min="7431" max="7431" width="17.5703125" style="14" bestFit="1" customWidth="1"/>
    <col min="7432" max="7679" width="9.140625" style="14"/>
    <col min="7680" max="7680" width="41.7109375" style="14" customWidth="1"/>
    <col min="7681" max="7686" width="9.140625" style="14"/>
    <col min="7687" max="7687" width="17.5703125" style="14" bestFit="1" customWidth="1"/>
    <col min="7688" max="7935" width="9.140625" style="14"/>
    <col min="7936" max="7936" width="41.7109375" style="14" customWidth="1"/>
    <col min="7937" max="7942" width="9.140625" style="14"/>
    <col min="7943" max="7943" width="17.5703125" style="14" bestFit="1" customWidth="1"/>
    <col min="7944" max="8191" width="9.140625" style="14"/>
    <col min="8192" max="8192" width="41.7109375" style="14" customWidth="1"/>
    <col min="8193" max="8198" width="9.140625" style="14"/>
    <col min="8199" max="8199" width="17.5703125" style="14" bestFit="1" customWidth="1"/>
    <col min="8200" max="8447" width="9.140625" style="14"/>
    <col min="8448" max="8448" width="41.7109375" style="14" customWidth="1"/>
    <col min="8449" max="8454" width="9.140625" style="14"/>
    <col min="8455" max="8455" width="17.5703125" style="14" bestFit="1" customWidth="1"/>
    <col min="8456" max="8703" width="9.140625" style="14"/>
    <col min="8704" max="8704" width="41.7109375" style="14" customWidth="1"/>
    <col min="8705" max="8710" width="9.140625" style="14"/>
    <col min="8711" max="8711" width="17.5703125" style="14" bestFit="1" customWidth="1"/>
    <col min="8712" max="8959" width="9.140625" style="14"/>
    <col min="8960" max="8960" width="41.7109375" style="14" customWidth="1"/>
    <col min="8961" max="8966" width="9.140625" style="14"/>
    <col min="8967" max="8967" width="17.5703125" style="14" bestFit="1" customWidth="1"/>
    <col min="8968" max="9215" width="9.140625" style="14"/>
    <col min="9216" max="9216" width="41.7109375" style="14" customWidth="1"/>
    <col min="9217" max="9222" width="9.140625" style="14"/>
    <col min="9223" max="9223" width="17.5703125" style="14" bestFit="1" customWidth="1"/>
    <col min="9224" max="9471" width="9.140625" style="14"/>
    <col min="9472" max="9472" width="41.7109375" style="14" customWidth="1"/>
    <col min="9473" max="9478" width="9.140625" style="14"/>
    <col min="9479" max="9479" width="17.5703125" style="14" bestFit="1" customWidth="1"/>
    <col min="9480" max="9727" width="9.140625" style="14"/>
    <col min="9728" max="9728" width="41.7109375" style="14" customWidth="1"/>
    <col min="9729" max="9734" width="9.140625" style="14"/>
    <col min="9735" max="9735" width="17.5703125" style="14" bestFit="1" customWidth="1"/>
    <col min="9736" max="9983" width="9.140625" style="14"/>
    <col min="9984" max="9984" width="41.7109375" style="14" customWidth="1"/>
    <col min="9985" max="9990" width="9.140625" style="14"/>
    <col min="9991" max="9991" width="17.5703125" style="14" bestFit="1" customWidth="1"/>
    <col min="9992" max="10239" width="9.140625" style="14"/>
    <col min="10240" max="10240" width="41.7109375" style="14" customWidth="1"/>
    <col min="10241" max="10246" width="9.140625" style="14"/>
    <col min="10247" max="10247" width="17.5703125" style="14" bestFit="1" customWidth="1"/>
    <col min="10248" max="10495" width="9.140625" style="14"/>
    <col min="10496" max="10496" width="41.7109375" style="14" customWidth="1"/>
    <col min="10497" max="10502" width="9.140625" style="14"/>
    <col min="10503" max="10503" width="17.5703125" style="14" bestFit="1" customWidth="1"/>
    <col min="10504" max="10751" width="9.140625" style="14"/>
    <col min="10752" max="10752" width="41.7109375" style="14" customWidth="1"/>
    <col min="10753" max="10758" width="9.140625" style="14"/>
    <col min="10759" max="10759" width="17.5703125" style="14" bestFit="1" customWidth="1"/>
    <col min="10760" max="11007" width="9.140625" style="14"/>
    <col min="11008" max="11008" width="41.7109375" style="14" customWidth="1"/>
    <col min="11009" max="11014" width="9.140625" style="14"/>
    <col min="11015" max="11015" width="17.5703125" style="14" bestFit="1" customWidth="1"/>
    <col min="11016" max="11263" width="9.140625" style="14"/>
    <col min="11264" max="11264" width="41.7109375" style="14" customWidth="1"/>
    <col min="11265" max="11270" width="9.140625" style="14"/>
    <col min="11271" max="11271" width="17.5703125" style="14" bestFit="1" customWidth="1"/>
    <col min="11272" max="11519" width="9.140625" style="14"/>
    <col min="11520" max="11520" width="41.7109375" style="14" customWidth="1"/>
    <col min="11521" max="11526" width="9.140625" style="14"/>
    <col min="11527" max="11527" width="17.5703125" style="14" bestFit="1" customWidth="1"/>
    <col min="11528" max="11775" width="9.140625" style="14"/>
    <col min="11776" max="11776" width="41.7109375" style="14" customWidth="1"/>
    <col min="11777" max="11782" width="9.140625" style="14"/>
    <col min="11783" max="11783" width="17.5703125" style="14" bestFit="1" customWidth="1"/>
    <col min="11784" max="12031" width="9.140625" style="14"/>
    <col min="12032" max="12032" width="41.7109375" style="14" customWidth="1"/>
    <col min="12033" max="12038" width="9.140625" style="14"/>
    <col min="12039" max="12039" width="17.5703125" style="14" bestFit="1" customWidth="1"/>
    <col min="12040" max="12287" width="9.140625" style="14"/>
    <col min="12288" max="12288" width="41.7109375" style="14" customWidth="1"/>
    <col min="12289" max="12294" width="9.140625" style="14"/>
    <col min="12295" max="12295" width="17.5703125" style="14" bestFit="1" customWidth="1"/>
    <col min="12296" max="12543" width="9.140625" style="14"/>
    <col min="12544" max="12544" width="41.7109375" style="14" customWidth="1"/>
    <col min="12545" max="12550" width="9.140625" style="14"/>
    <col min="12551" max="12551" width="17.5703125" style="14" bestFit="1" customWidth="1"/>
    <col min="12552" max="12799" width="9.140625" style="14"/>
    <col min="12800" max="12800" width="41.7109375" style="14" customWidth="1"/>
    <col min="12801" max="12806" width="9.140625" style="14"/>
    <col min="12807" max="12807" width="17.5703125" style="14" bestFit="1" customWidth="1"/>
    <col min="12808" max="13055" width="9.140625" style="14"/>
    <col min="13056" max="13056" width="41.7109375" style="14" customWidth="1"/>
    <col min="13057" max="13062" width="9.140625" style="14"/>
    <col min="13063" max="13063" width="17.5703125" style="14" bestFit="1" customWidth="1"/>
    <col min="13064" max="13311" width="9.140625" style="14"/>
    <col min="13312" max="13312" width="41.7109375" style="14" customWidth="1"/>
    <col min="13313" max="13318" width="9.140625" style="14"/>
    <col min="13319" max="13319" width="17.5703125" style="14" bestFit="1" customWidth="1"/>
    <col min="13320" max="13567" width="9.140625" style="14"/>
    <col min="13568" max="13568" width="41.7109375" style="14" customWidth="1"/>
    <col min="13569" max="13574" width="9.140625" style="14"/>
    <col min="13575" max="13575" width="17.5703125" style="14" bestFit="1" customWidth="1"/>
    <col min="13576" max="13823" width="9.140625" style="14"/>
    <col min="13824" max="13824" width="41.7109375" style="14" customWidth="1"/>
    <col min="13825" max="13830" width="9.140625" style="14"/>
    <col min="13831" max="13831" width="17.5703125" style="14" bestFit="1" customWidth="1"/>
    <col min="13832" max="14079" width="9.140625" style="14"/>
    <col min="14080" max="14080" width="41.7109375" style="14" customWidth="1"/>
    <col min="14081" max="14086" width="9.140625" style="14"/>
    <col min="14087" max="14087" width="17.5703125" style="14" bestFit="1" customWidth="1"/>
    <col min="14088" max="14335" width="9.140625" style="14"/>
    <col min="14336" max="14336" width="41.7109375" style="14" customWidth="1"/>
    <col min="14337" max="14342" width="9.140625" style="14"/>
    <col min="14343" max="14343" width="17.5703125" style="14" bestFit="1" customWidth="1"/>
    <col min="14344" max="14591" width="9.140625" style="14"/>
    <col min="14592" max="14592" width="41.7109375" style="14" customWidth="1"/>
    <col min="14593" max="14598" width="9.140625" style="14"/>
    <col min="14599" max="14599" width="17.5703125" style="14" bestFit="1" customWidth="1"/>
    <col min="14600" max="14847" width="9.140625" style="14"/>
    <col min="14848" max="14848" width="41.7109375" style="14" customWidth="1"/>
    <col min="14849" max="14854" width="9.140625" style="14"/>
    <col min="14855" max="14855" width="17.5703125" style="14" bestFit="1" customWidth="1"/>
    <col min="14856" max="15103" width="9.140625" style="14"/>
    <col min="15104" max="15104" width="41.7109375" style="14" customWidth="1"/>
    <col min="15105" max="15110" width="9.140625" style="14"/>
    <col min="15111" max="15111" width="17.5703125" style="14" bestFit="1" customWidth="1"/>
    <col min="15112" max="15359" width="9.140625" style="14"/>
    <col min="15360" max="15360" width="41.7109375" style="14" customWidth="1"/>
    <col min="15361" max="15366" width="9.140625" style="14"/>
    <col min="15367" max="15367" width="17.5703125" style="14" bestFit="1" customWidth="1"/>
    <col min="15368" max="15615" width="9.140625" style="14"/>
    <col min="15616" max="15616" width="41.7109375" style="14" customWidth="1"/>
    <col min="15617" max="15622" width="9.140625" style="14"/>
    <col min="15623" max="15623" width="17.5703125" style="14" bestFit="1" customWidth="1"/>
    <col min="15624" max="15871" width="9.140625" style="14"/>
    <col min="15872" max="15872" width="41.7109375" style="14" customWidth="1"/>
    <col min="15873" max="15878" width="9.140625" style="14"/>
    <col min="15879" max="15879" width="17.5703125" style="14" bestFit="1" customWidth="1"/>
    <col min="15880" max="16127" width="9.140625" style="14"/>
    <col min="16128" max="16128" width="41.7109375" style="14" customWidth="1"/>
    <col min="16129" max="16134" width="9.140625" style="14"/>
    <col min="16135" max="16135" width="17.5703125" style="14" bestFit="1" customWidth="1"/>
    <col min="16136" max="16384" width="9.140625" style="14"/>
  </cols>
  <sheetData>
    <row r="1" spans="1:7" ht="15.75" x14ac:dyDescent="0.25">
      <c r="A1" s="96" t="s">
        <v>0</v>
      </c>
      <c r="B1" s="97"/>
      <c r="C1" s="97"/>
      <c r="D1" s="97"/>
      <c r="E1" s="97"/>
      <c r="F1" s="97"/>
      <c r="G1" s="97"/>
    </row>
    <row r="2" spans="1:7" ht="45.75" customHeight="1" x14ac:dyDescent="0.2">
      <c r="A2" s="98" t="str">
        <f>'RFP Responses'!A1</f>
        <v>RFP730-17025 CM@R UHV STEM Building</v>
      </c>
      <c r="B2" s="99"/>
      <c r="C2" s="99"/>
      <c r="D2" s="99"/>
      <c r="E2" s="99"/>
      <c r="F2" s="99"/>
      <c r="G2" s="99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5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BE&amp;K Building Group</v>
      </c>
      <c r="B5" s="77">
        <v>25</v>
      </c>
      <c r="C5" s="77">
        <v>16</v>
      </c>
      <c r="D5" s="77">
        <v>16</v>
      </c>
      <c r="E5" s="21">
        <v>10.86</v>
      </c>
      <c r="F5" s="49">
        <f>SUM(B5:D5)</f>
        <v>57</v>
      </c>
      <c r="G5" s="49">
        <f>SUM(B5:E5)</f>
        <v>67.86</v>
      </c>
    </row>
    <row r="6" spans="1:7" x14ac:dyDescent="0.2">
      <c r="A6" s="20" t="str">
        <f>'RFP Responses'!A5</f>
        <v>D. E. Harvey Builders</v>
      </c>
      <c r="B6" s="77">
        <v>20</v>
      </c>
      <c r="C6" s="77">
        <v>16</v>
      </c>
      <c r="D6" s="77">
        <v>20</v>
      </c>
      <c r="E6" s="21">
        <v>8.2200000000000006</v>
      </c>
      <c r="F6" s="49">
        <f t="shared" ref="F6:F8" si="0">SUM(B6:D6)</f>
        <v>56</v>
      </c>
      <c r="G6" s="49">
        <f>SUM(B6:E6)</f>
        <v>64.22</v>
      </c>
    </row>
    <row r="7" spans="1:7" x14ac:dyDescent="0.2">
      <c r="A7" s="20" t="str">
        <f>'RFP Responses'!A6</f>
        <v>JE Dunn Construction</v>
      </c>
      <c r="B7" s="77">
        <v>20</v>
      </c>
      <c r="C7" s="77">
        <v>16</v>
      </c>
      <c r="D7" s="77">
        <v>16</v>
      </c>
      <c r="E7" s="21">
        <v>13.08</v>
      </c>
      <c r="F7" s="49">
        <f t="shared" si="0"/>
        <v>52</v>
      </c>
      <c r="G7" s="49">
        <f>SUM(B7:E7)</f>
        <v>65.08</v>
      </c>
    </row>
    <row r="8" spans="1:7" x14ac:dyDescent="0.2">
      <c r="A8" s="20" t="str">
        <f>'RFP Responses'!A7</f>
        <v>Weaver &amp; Jacobs Constructors</v>
      </c>
      <c r="B8" s="77">
        <v>10</v>
      </c>
      <c r="C8" s="77">
        <v>12</v>
      </c>
      <c r="D8" s="77">
        <v>12</v>
      </c>
      <c r="E8" s="21">
        <v>30</v>
      </c>
      <c r="F8" s="49">
        <f t="shared" si="0"/>
        <v>34</v>
      </c>
      <c r="G8" s="49">
        <f>SUM(B8:E8)</f>
        <v>64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E15" sqref="E15"/>
    </sheetView>
  </sheetViews>
  <sheetFormatPr defaultRowHeight="15" x14ac:dyDescent="0.2"/>
  <cols>
    <col min="1" max="1" width="41.7109375" style="14" customWidth="1"/>
    <col min="2" max="5" width="9.140625" style="14"/>
    <col min="6" max="6" width="17.85546875" style="14" customWidth="1"/>
    <col min="7" max="7" width="17.5703125" style="14" bestFit="1" customWidth="1"/>
    <col min="8" max="255" width="9.140625" style="14"/>
    <col min="256" max="256" width="41.7109375" style="14" customWidth="1"/>
    <col min="257" max="262" width="9.140625" style="14"/>
    <col min="263" max="263" width="17.5703125" style="14" bestFit="1" customWidth="1"/>
    <col min="264" max="511" width="9.140625" style="14"/>
    <col min="512" max="512" width="41.7109375" style="14" customWidth="1"/>
    <col min="513" max="518" width="9.140625" style="14"/>
    <col min="519" max="519" width="17.5703125" style="14" bestFit="1" customWidth="1"/>
    <col min="520" max="767" width="9.140625" style="14"/>
    <col min="768" max="768" width="41.7109375" style="14" customWidth="1"/>
    <col min="769" max="774" width="9.140625" style="14"/>
    <col min="775" max="775" width="17.5703125" style="14" bestFit="1" customWidth="1"/>
    <col min="776" max="1023" width="9.140625" style="14"/>
    <col min="1024" max="1024" width="41.7109375" style="14" customWidth="1"/>
    <col min="1025" max="1030" width="9.140625" style="14"/>
    <col min="1031" max="1031" width="17.5703125" style="14" bestFit="1" customWidth="1"/>
    <col min="1032" max="1279" width="9.140625" style="14"/>
    <col min="1280" max="1280" width="41.7109375" style="14" customWidth="1"/>
    <col min="1281" max="1286" width="9.140625" style="14"/>
    <col min="1287" max="1287" width="17.5703125" style="14" bestFit="1" customWidth="1"/>
    <col min="1288" max="1535" width="9.140625" style="14"/>
    <col min="1536" max="1536" width="41.7109375" style="14" customWidth="1"/>
    <col min="1537" max="1542" width="9.140625" style="14"/>
    <col min="1543" max="1543" width="17.5703125" style="14" bestFit="1" customWidth="1"/>
    <col min="1544" max="1791" width="9.140625" style="14"/>
    <col min="1792" max="1792" width="41.7109375" style="14" customWidth="1"/>
    <col min="1793" max="1798" width="9.140625" style="14"/>
    <col min="1799" max="1799" width="17.5703125" style="14" bestFit="1" customWidth="1"/>
    <col min="1800" max="2047" width="9.140625" style="14"/>
    <col min="2048" max="2048" width="41.7109375" style="14" customWidth="1"/>
    <col min="2049" max="2054" width="9.140625" style="14"/>
    <col min="2055" max="2055" width="17.5703125" style="14" bestFit="1" customWidth="1"/>
    <col min="2056" max="2303" width="9.140625" style="14"/>
    <col min="2304" max="2304" width="41.7109375" style="14" customWidth="1"/>
    <col min="2305" max="2310" width="9.140625" style="14"/>
    <col min="2311" max="2311" width="17.5703125" style="14" bestFit="1" customWidth="1"/>
    <col min="2312" max="2559" width="9.140625" style="14"/>
    <col min="2560" max="2560" width="41.7109375" style="14" customWidth="1"/>
    <col min="2561" max="2566" width="9.140625" style="14"/>
    <col min="2567" max="2567" width="17.5703125" style="14" bestFit="1" customWidth="1"/>
    <col min="2568" max="2815" width="9.140625" style="14"/>
    <col min="2816" max="2816" width="41.7109375" style="14" customWidth="1"/>
    <col min="2817" max="2822" width="9.140625" style="14"/>
    <col min="2823" max="2823" width="17.5703125" style="14" bestFit="1" customWidth="1"/>
    <col min="2824" max="3071" width="9.140625" style="14"/>
    <col min="3072" max="3072" width="41.7109375" style="14" customWidth="1"/>
    <col min="3073" max="3078" width="9.140625" style="14"/>
    <col min="3079" max="3079" width="17.5703125" style="14" bestFit="1" customWidth="1"/>
    <col min="3080" max="3327" width="9.140625" style="14"/>
    <col min="3328" max="3328" width="41.7109375" style="14" customWidth="1"/>
    <col min="3329" max="3334" width="9.140625" style="14"/>
    <col min="3335" max="3335" width="17.5703125" style="14" bestFit="1" customWidth="1"/>
    <col min="3336" max="3583" width="9.140625" style="14"/>
    <col min="3584" max="3584" width="41.7109375" style="14" customWidth="1"/>
    <col min="3585" max="3590" width="9.140625" style="14"/>
    <col min="3591" max="3591" width="17.5703125" style="14" bestFit="1" customWidth="1"/>
    <col min="3592" max="3839" width="9.140625" style="14"/>
    <col min="3840" max="3840" width="41.7109375" style="14" customWidth="1"/>
    <col min="3841" max="3846" width="9.140625" style="14"/>
    <col min="3847" max="3847" width="17.5703125" style="14" bestFit="1" customWidth="1"/>
    <col min="3848" max="4095" width="9.140625" style="14"/>
    <col min="4096" max="4096" width="41.7109375" style="14" customWidth="1"/>
    <col min="4097" max="4102" width="9.140625" style="14"/>
    <col min="4103" max="4103" width="17.5703125" style="14" bestFit="1" customWidth="1"/>
    <col min="4104" max="4351" width="9.140625" style="14"/>
    <col min="4352" max="4352" width="41.7109375" style="14" customWidth="1"/>
    <col min="4353" max="4358" width="9.140625" style="14"/>
    <col min="4359" max="4359" width="17.5703125" style="14" bestFit="1" customWidth="1"/>
    <col min="4360" max="4607" width="9.140625" style="14"/>
    <col min="4608" max="4608" width="41.7109375" style="14" customWidth="1"/>
    <col min="4609" max="4614" width="9.140625" style="14"/>
    <col min="4615" max="4615" width="17.5703125" style="14" bestFit="1" customWidth="1"/>
    <col min="4616" max="4863" width="9.140625" style="14"/>
    <col min="4864" max="4864" width="41.7109375" style="14" customWidth="1"/>
    <col min="4865" max="4870" width="9.140625" style="14"/>
    <col min="4871" max="4871" width="17.5703125" style="14" bestFit="1" customWidth="1"/>
    <col min="4872" max="5119" width="9.140625" style="14"/>
    <col min="5120" max="5120" width="41.7109375" style="14" customWidth="1"/>
    <col min="5121" max="5126" width="9.140625" style="14"/>
    <col min="5127" max="5127" width="17.5703125" style="14" bestFit="1" customWidth="1"/>
    <col min="5128" max="5375" width="9.140625" style="14"/>
    <col min="5376" max="5376" width="41.7109375" style="14" customWidth="1"/>
    <col min="5377" max="5382" width="9.140625" style="14"/>
    <col min="5383" max="5383" width="17.5703125" style="14" bestFit="1" customWidth="1"/>
    <col min="5384" max="5631" width="9.140625" style="14"/>
    <col min="5632" max="5632" width="41.7109375" style="14" customWidth="1"/>
    <col min="5633" max="5638" width="9.140625" style="14"/>
    <col min="5639" max="5639" width="17.5703125" style="14" bestFit="1" customWidth="1"/>
    <col min="5640" max="5887" width="9.140625" style="14"/>
    <col min="5888" max="5888" width="41.7109375" style="14" customWidth="1"/>
    <col min="5889" max="5894" width="9.140625" style="14"/>
    <col min="5895" max="5895" width="17.5703125" style="14" bestFit="1" customWidth="1"/>
    <col min="5896" max="6143" width="9.140625" style="14"/>
    <col min="6144" max="6144" width="41.7109375" style="14" customWidth="1"/>
    <col min="6145" max="6150" width="9.140625" style="14"/>
    <col min="6151" max="6151" width="17.5703125" style="14" bestFit="1" customWidth="1"/>
    <col min="6152" max="6399" width="9.140625" style="14"/>
    <col min="6400" max="6400" width="41.7109375" style="14" customWidth="1"/>
    <col min="6401" max="6406" width="9.140625" style="14"/>
    <col min="6407" max="6407" width="17.5703125" style="14" bestFit="1" customWidth="1"/>
    <col min="6408" max="6655" width="9.140625" style="14"/>
    <col min="6656" max="6656" width="41.7109375" style="14" customWidth="1"/>
    <col min="6657" max="6662" width="9.140625" style="14"/>
    <col min="6663" max="6663" width="17.5703125" style="14" bestFit="1" customWidth="1"/>
    <col min="6664" max="6911" width="9.140625" style="14"/>
    <col min="6912" max="6912" width="41.7109375" style="14" customWidth="1"/>
    <col min="6913" max="6918" width="9.140625" style="14"/>
    <col min="6919" max="6919" width="17.5703125" style="14" bestFit="1" customWidth="1"/>
    <col min="6920" max="7167" width="9.140625" style="14"/>
    <col min="7168" max="7168" width="41.7109375" style="14" customWidth="1"/>
    <col min="7169" max="7174" width="9.140625" style="14"/>
    <col min="7175" max="7175" width="17.5703125" style="14" bestFit="1" customWidth="1"/>
    <col min="7176" max="7423" width="9.140625" style="14"/>
    <col min="7424" max="7424" width="41.7109375" style="14" customWidth="1"/>
    <col min="7425" max="7430" width="9.140625" style="14"/>
    <col min="7431" max="7431" width="17.5703125" style="14" bestFit="1" customWidth="1"/>
    <col min="7432" max="7679" width="9.140625" style="14"/>
    <col min="7680" max="7680" width="41.7109375" style="14" customWidth="1"/>
    <col min="7681" max="7686" width="9.140625" style="14"/>
    <col min="7687" max="7687" width="17.5703125" style="14" bestFit="1" customWidth="1"/>
    <col min="7688" max="7935" width="9.140625" style="14"/>
    <col min="7936" max="7936" width="41.7109375" style="14" customWidth="1"/>
    <col min="7937" max="7942" width="9.140625" style="14"/>
    <col min="7943" max="7943" width="17.5703125" style="14" bestFit="1" customWidth="1"/>
    <col min="7944" max="8191" width="9.140625" style="14"/>
    <col min="8192" max="8192" width="41.7109375" style="14" customWidth="1"/>
    <col min="8193" max="8198" width="9.140625" style="14"/>
    <col min="8199" max="8199" width="17.5703125" style="14" bestFit="1" customWidth="1"/>
    <col min="8200" max="8447" width="9.140625" style="14"/>
    <col min="8448" max="8448" width="41.7109375" style="14" customWidth="1"/>
    <col min="8449" max="8454" width="9.140625" style="14"/>
    <col min="8455" max="8455" width="17.5703125" style="14" bestFit="1" customWidth="1"/>
    <col min="8456" max="8703" width="9.140625" style="14"/>
    <col min="8704" max="8704" width="41.7109375" style="14" customWidth="1"/>
    <col min="8705" max="8710" width="9.140625" style="14"/>
    <col min="8711" max="8711" width="17.5703125" style="14" bestFit="1" customWidth="1"/>
    <col min="8712" max="8959" width="9.140625" style="14"/>
    <col min="8960" max="8960" width="41.7109375" style="14" customWidth="1"/>
    <col min="8961" max="8966" width="9.140625" style="14"/>
    <col min="8967" max="8967" width="17.5703125" style="14" bestFit="1" customWidth="1"/>
    <col min="8968" max="9215" width="9.140625" style="14"/>
    <col min="9216" max="9216" width="41.7109375" style="14" customWidth="1"/>
    <col min="9217" max="9222" width="9.140625" style="14"/>
    <col min="9223" max="9223" width="17.5703125" style="14" bestFit="1" customWidth="1"/>
    <col min="9224" max="9471" width="9.140625" style="14"/>
    <col min="9472" max="9472" width="41.7109375" style="14" customWidth="1"/>
    <col min="9473" max="9478" width="9.140625" style="14"/>
    <col min="9479" max="9479" width="17.5703125" style="14" bestFit="1" customWidth="1"/>
    <col min="9480" max="9727" width="9.140625" style="14"/>
    <col min="9728" max="9728" width="41.7109375" style="14" customWidth="1"/>
    <col min="9729" max="9734" width="9.140625" style="14"/>
    <col min="9735" max="9735" width="17.5703125" style="14" bestFit="1" customWidth="1"/>
    <col min="9736" max="9983" width="9.140625" style="14"/>
    <col min="9984" max="9984" width="41.7109375" style="14" customWidth="1"/>
    <col min="9985" max="9990" width="9.140625" style="14"/>
    <col min="9991" max="9991" width="17.5703125" style="14" bestFit="1" customWidth="1"/>
    <col min="9992" max="10239" width="9.140625" style="14"/>
    <col min="10240" max="10240" width="41.7109375" style="14" customWidth="1"/>
    <col min="10241" max="10246" width="9.140625" style="14"/>
    <col min="10247" max="10247" width="17.5703125" style="14" bestFit="1" customWidth="1"/>
    <col min="10248" max="10495" width="9.140625" style="14"/>
    <col min="10496" max="10496" width="41.7109375" style="14" customWidth="1"/>
    <col min="10497" max="10502" width="9.140625" style="14"/>
    <col min="10503" max="10503" width="17.5703125" style="14" bestFit="1" customWidth="1"/>
    <col min="10504" max="10751" width="9.140625" style="14"/>
    <col min="10752" max="10752" width="41.7109375" style="14" customWidth="1"/>
    <col min="10753" max="10758" width="9.140625" style="14"/>
    <col min="10759" max="10759" width="17.5703125" style="14" bestFit="1" customWidth="1"/>
    <col min="10760" max="11007" width="9.140625" style="14"/>
    <col min="11008" max="11008" width="41.7109375" style="14" customWidth="1"/>
    <col min="11009" max="11014" width="9.140625" style="14"/>
    <col min="11015" max="11015" width="17.5703125" style="14" bestFit="1" customWidth="1"/>
    <col min="11016" max="11263" width="9.140625" style="14"/>
    <col min="11264" max="11264" width="41.7109375" style="14" customWidth="1"/>
    <col min="11265" max="11270" width="9.140625" style="14"/>
    <col min="11271" max="11271" width="17.5703125" style="14" bestFit="1" customWidth="1"/>
    <col min="11272" max="11519" width="9.140625" style="14"/>
    <col min="11520" max="11520" width="41.7109375" style="14" customWidth="1"/>
    <col min="11521" max="11526" width="9.140625" style="14"/>
    <col min="11527" max="11527" width="17.5703125" style="14" bestFit="1" customWidth="1"/>
    <col min="11528" max="11775" width="9.140625" style="14"/>
    <col min="11776" max="11776" width="41.7109375" style="14" customWidth="1"/>
    <col min="11777" max="11782" width="9.140625" style="14"/>
    <col min="11783" max="11783" width="17.5703125" style="14" bestFit="1" customWidth="1"/>
    <col min="11784" max="12031" width="9.140625" style="14"/>
    <col min="12032" max="12032" width="41.7109375" style="14" customWidth="1"/>
    <col min="12033" max="12038" width="9.140625" style="14"/>
    <col min="12039" max="12039" width="17.5703125" style="14" bestFit="1" customWidth="1"/>
    <col min="12040" max="12287" width="9.140625" style="14"/>
    <col min="12288" max="12288" width="41.7109375" style="14" customWidth="1"/>
    <col min="12289" max="12294" width="9.140625" style="14"/>
    <col min="12295" max="12295" width="17.5703125" style="14" bestFit="1" customWidth="1"/>
    <col min="12296" max="12543" width="9.140625" style="14"/>
    <col min="12544" max="12544" width="41.7109375" style="14" customWidth="1"/>
    <col min="12545" max="12550" width="9.140625" style="14"/>
    <col min="12551" max="12551" width="17.5703125" style="14" bestFit="1" customWidth="1"/>
    <col min="12552" max="12799" width="9.140625" style="14"/>
    <col min="12800" max="12800" width="41.7109375" style="14" customWidth="1"/>
    <col min="12801" max="12806" width="9.140625" style="14"/>
    <col min="12807" max="12807" width="17.5703125" style="14" bestFit="1" customWidth="1"/>
    <col min="12808" max="13055" width="9.140625" style="14"/>
    <col min="13056" max="13056" width="41.7109375" style="14" customWidth="1"/>
    <col min="13057" max="13062" width="9.140625" style="14"/>
    <col min="13063" max="13063" width="17.5703125" style="14" bestFit="1" customWidth="1"/>
    <col min="13064" max="13311" width="9.140625" style="14"/>
    <col min="13312" max="13312" width="41.7109375" style="14" customWidth="1"/>
    <col min="13313" max="13318" width="9.140625" style="14"/>
    <col min="13319" max="13319" width="17.5703125" style="14" bestFit="1" customWidth="1"/>
    <col min="13320" max="13567" width="9.140625" style="14"/>
    <col min="13568" max="13568" width="41.7109375" style="14" customWidth="1"/>
    <col min="13569" max="13574" width="9.140625" style="14"/>
    <col min="13575" max="13575" width="17.5703125" style="14" bestFit="1" customWidth="1"/>
    <col min="13576" max="13823" width="9.140625" style="14"/>
    <col min="13824" max="13824" width="41.7109375" style="14" customWidth="1"/>
    <col min="13825" max="13830" width="9.140625" style="14"/>
    <col min="13831" max="13831" width="17.5703125" style="14" bestFit="1" customWidth="1"/>
    <col min="13832" max="14079" width="9.140625" style="14"/>
    <col min="14080" max="14080" width="41.7109375" style="14" customWidth="1"/>
    <col min="14081" max="14086" width="9.140625" style="14"/>
    <col min="14087" max="14087" width="17.5703125" style="14" bestFit="1" customWidth="1"/>
    <col min="14088" max="14335" width="9.140625" style="14"/>
    <col min="14336" max="14336" width="41.7109375" style="14" customWidth="1"/>
    <col min="14337" max="14342" width="9.140625" style="14"/>
    <col min="14343" max="14343" width="17.5703125" style="14" bestFit="1" customWidth="1"/>
    <col min="14344" max="14591" width="9.140625" style="14"/>
    <col min="14592" max="14592" width="41.7109375" style="14" customWidth="1"/>
    <col min="14593" max="14598" width="9.140625" style="14"/>
    <col min="14599" max="14599" width="17.5703125" style="14" bestFit="1" customWidth="1"/>
    <col min="14600" max="14847" width="9.140625" style="14"/>
    <col min="14848" max="14848" width="41.7109375" style="14" customWidth="1"/>
    <col min="14849" max="14854" width="9.140625" style="14"/>
    <col min="14855" max="14855" width="17.5703125" style="14" bestFit="1" customWidth="1"/>
    <col min="14856" max="15103" width="9.140625" style="14"/>
    <col min="15104" max="15104" width="41.7109375" style="14" customWidth="1"/>
    <col min="15105" max="15110" width="9.140625" style="14"/>
    <col min="15111" max="15111" width="17.5703125" style="14" bestFit="1" customWidth="1"/>
    <col min="15112" max="15359" width="9.140625" style="14"/>
    <col min="15360" max="15360" width="41.7109375" style="14" customWidth="1"/>
    <col min="15361" max="15366" width="9.140625" style="14"/>
    <col min="15367" max="15367" width="17.5703125" style="14" bestFit="1" customWidth="1"/>
    <col min="15368" max="15615" width="9.140625" style="14"/>
    <col min="15616" max="15616" width="41.7109375" style="14" customWidth="1"/>
    <col min="15617" max="15622" width="9.140625" style="14"/>
    <col min="15623" max="15623" width="17.5703125" style="14" bestFit="1" customWidth="1"/>
    <col min="15624" max="15871" width="9.140625" style="14"/>
    <col min="15872" max="15872" width="41.7109375" style="14" customWidth="1"/>
    <col min="15873" max="15878" width="9.140625" style="14"/>
    <col min="15879" max="15879" width="17.5703125" style="14" bestFit="1" customWidth="1"/>
    <col min="15880" max="16127" width="9.140625" style="14"/>
    <col min="16128" max="16128" width="41.7109375" style="14" customWidth="1"/>
    <col min="16129" max="16134" width="9.140625" style="14"/>
    <col min="16135" max="16135" width="17.5703125" style="14" bestFit="1" customWidth="1"/>
    <col min="16136" max="16384" width="9.140625" style="14"/>
  </cols>
  <sheetData>
    <row r="1" spans="1:7" ht="15.75" x14ac:dyDescent="0.25">
      <c r="A1" s="96" t="s">
        <v>0</v>
      </c>
      <c r="B1" s="97"/>
      <c r="C1" s="97"/>
      <c r="D1" s="97"/>
      <c r="E1" s="97"/>
      <c r="F1" s="97"/>
      <c r="G1" s="97"/>
    </row>
    <row r="2" spans="1:7" ht="45.75" customHeight="1" x14ac:dyDescent="0.2">
      <c r="A2" s="98" t="str">
        <f>'RFP Responses'!A1</f>
        <v>RFP730-17025 CM@R UHV STEM Building</v>
      </c>
      <c r="B2" s="99"/>
      <c r="C2" s="99"/>
      <c r="D2" s="99"/>
      <c r="E2" s="99"/>
      <c r="F2" s="99"/>
      <c r="G2" s="99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5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BE&amp;K Building Group</v>
      </c>
      <c r="B5" s="77">
        <v>20</v>
      </c>
      <c r="C5" s="77">
        <v>12</v>
      </c>
      <c r="D5" s="77">
        <v>12</v>
      </c>
      <c r="E5" s="21">
        <v>10.86</v>
      </c>
      <c r="F5" s="50">
        <f>SUM(B5:D5)</f>
        <v>44</v>
      </c>
      <c r="G5" s="50">
        <f>SUM(B5:E5)</f>
        <v>54.86</v>
      </c>
    </row>
    <row r="6" spans="1:7" x14ac:dyDescent="0.2">
      <c r="A6" s="20" t="str">
        <f>'RFP Responses'!A5</f>
        <v>D. E. Harvey Builders</v>
      </c>
      <c r="B6" s="77">
        <v>22.5</v>
      </c>
      <c r="C6" s="77">
        <v>16</v>
      </c>
      <c r="D6" s="77">
        <v>16</v>
      </c>
      <c r="E6" s="21">
        <v>8.2200000000000006</v>
      </c>
      <c r="F6" s="50">
        <f t="shared" ref="F6:F8" si="0">SUM(B6:D6)</f>
        <v>54.5</v>
      </c>
      <c r="G6" s="50">
        <f>SUM(B6:E6)</f>
        <v>62.72</v>
      </c>
    </row>
    <row r="7" spans="1:7" x14ac:dyDescent="0.2">
      <c r="A7" s="20" t="str">
        <f>'RFP Responses'!A6</f>
        <v>JE Dunn Construction</v>
      </c>
      <c r="B7" s="77">
        <v>20</v>
      </c>
      <c r="C7" s="77">
        <v>16</v>
      </c>
      <c r="D7" s="77">
        <v>16</v>
      </c>
      <c r="E7" s="21">
        <v>13.08</v>
      </c>
      <c r="F7" s="50">
        <f t="shared" si="0"/>
        <v>52</v>
      </c>
      <c r="G7" s="50">
        <f>SUM(B7:E7)</f>
        <v>65.08</v>
      </c>
    </row>
    <row r="8" spans="1:7" x14ac:dyDescent="0.2">
      <c r="A8" s="20" t="str">
        <f>'RFP Responses'!A7</f>
        <v>Weaver &amp; Jacobs Constructors</v>
      </c>
      <c r="B8" s="77">
        <v>15</v>
      </c>
      <c r="C8" s="77">
        <v>12</v>
      </c>
      <c r="D8" s="77">
        <v>12</v>
      </c>
      <c r="E8" s="21">
        <v>30</v>
      </c>
      <c r="F8" s="50">
        <f t="shared" si="0"/>
        <v>39</v>
      </c>
      <c r="G8" s="50">
        <f>SUM(B8:E8)</f>
        <v>69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F14" sqref="F14"/>
    </sheetView>
  </sheetViews>
  <sheetFormatPr defaultRowHeight="15" x14ac:dyDescent="0.2"/>
  <cols>
    <col min="1" max="1" width="41.7109375" style="14" customWidth="1"/>
    <col min="2" max="5" width="9.140625" style="14"/>
    <col min="6" max="6" width="20.85546875" style="14" customWidth="1"/>
    <col min="7" max="7" width="9.140625" style="14" customWidth="1"/>
    <col min="8" max="255" width="9.140625" style="14"/>
    <col min="256" max="256" width="41.7109375" style="14" customWidth="1"/>
    <col min="257" max="262" width="9.140625" style="14"/>
    <col min="263" max="263" width="17.5703125" style="14" bestFit="1" customWidth="1"/>
    <col min="264" max="511" width="9.140625" style="14"/>
    <col min="512" max="512" width="41.7109375" style="14" customWidth="1"/>
    <col min="513" max="518" width="9.140625" style="14"/>
    <col min="519" max="519" width="17.5703125" style="14" bestFit="1" customWidth="1"/>
    <col min="520" max="767" width="9.140625" style="14"/>
    <col min="768" max="768" width="41.7109375" style="14" customWidth="1"/>
    <col min="769" max="774" width="9.140625" style="14"/>
    <col min="775" max="775" width="17.5703125" style="14" bestFit="1" customWidth="1"/>
    <col min="776" max="1023" width="9.140625" style="14"/>
    <col min="1024" max="1024" width="41.7109375" style="14" customWidth="1"/>
    <col min="1025" max="1030" width="9.140625" style="14"/>
    <col min="1031" max="1031" width="17.5703125" style="14" bestFit="1" customWidth="1"/>
    <col min="1032" max="1279" width="9.140625" style="14"/>
    <col min="1280" max="1280" width="41.7109375" style="14" customWidth="1"/>
    <col min="1281" max="1286" width="9.140625" style="14"/>
    <col min="1287" max="1287" width="17.5703125" style="14" bestFit="1" customWidth="1"/>
    <col min="1288" max="1535" width="9.140625" style="14"/>
    <col min="1536" max="1536" width="41.7109375" style="14" customWidth="1"/>
    <col min="1537" max="1542" width="9.140625" style="14"/>
    <col min="1543" max="1543" width="17.5703125" style="14" bestFit="1" customWidth="1"/>
    <col min="1544" max="1791" width="9.140625" style="14"/>
    <col min="1792" max="1792" width="41.7109375" style="14" customWidth="1"/>
    <col min="1793" max="1798" width="9.140625" style="14"/>
    <col min="1799" max="1799" width="17.5703125" style="14" bestFit="1" customWidth="1"/>
    <col min="1800" max="2047" width="9.140625" style="14"/>
    <col min="2048" max="2048" width="41.7109375" style="14" customWidth="1"/>
    <col min="2049" max="2054" width="9.140625" style="14"/>
    <col min="2055" max="2055" width="17.5703125" style="14" bestFit="1" customWidth="1"/>
    <col min="2056" max="2303" width="9.140625" style="14"/>
    <col min="2304" max="2304" width="41.7109375" style="14" customWidth="1"/>
    <col min="2305" max="2310" width="9.140625" style="14"/>
    <col min="2311" max="2311" width="17.5703125" style="14" bestFit="1" customWidth="1"/>
    <col min="2312" max="2559" width="9.140625" style="14"/>
    <col min="2560" max="2560" width="41.7109375" style="14" customWidth="1"/>
    <col min="2561" max="2566" width="9.140625" style="14"/>
    <col min="2567" max="2567" width="17.5703125" style="14" bestFit="1" customWidth="1"/>
    <col min="2568" max="2815" width="9.140625" style="14"/>
    <col min="2816" max="2816" width="41.7109375" style="14" customWidth="1"/>
    <col min="2817" max="2822" width="9.140625" style="14"/>
    <col min="2823" max="2823" width="17.5703125" style="14" bestFit="1" customWidth="1"/>
    <col min="2824" max="3071" width="9.140625" style="14"/>
    <col min="3072" max="3072" width="41.7109375" style="14" customWidth="1"/>
    <col min="3073" max="3078" width="9.140625" style="14"/>
    <col min="3079" max="3079" width="17.5703125" style="14" bestFit="1" customWidth="1"/>
    <col min="3080" max="3327" width="9.140625" style="14"/>
    <col min="3328" max="3328" width="41.7109375" style="14" customWidth="1"/>
    <col min="3329" max="3334" width="9.140625" style="14"/>
    <col min="3335" max="3335" width="17.5703125" style="14" bestFit="1" customWidth="1"/>
    <col min="3336" max="3583" width="9.140625" style="14"/>
    <col min="3584" max="3584" width="41.7109375" style="14" customWidth="1"/>
    <col min="3585" max="3590" width="9.140625" style="14"/>
    <col min="3591" max="3591" width="17.5703125" style="14" bestFit="1" customWidth="1"/>
    <col min="3592" max="3839" width="9.140625" style="14"/>
    <col min="3840" max="3840" width="41.7109375" style="14" customWidth="1"/>
    <col min="3841" max="3846" width="9.140625" style="14"/>
    <col min="3847" max="3847" width="17.5703125" style="14" bestFit="1" customWidth="1"/>
    <col min="3848" max="4095" width="9.140625" style="14"/>
    <col min="4096" max="4096" width="41.7109375" style="14" customWidth="1"/>
    <col min="4097" max="4102" width="9.140625" style="14"/>
    <col min="4103" max="4103" width="17.5703125" style="14" bestFit="1" customWidth="1"/>
    <col min="4104" max="4351" width="9.140625" style="14"/>
    <col min="4352" max="4352" width="41.7109375" style="14" customWidth="1"/>
    <col min="4353" max="4358" width="9.140625" style="14"/>
    <col min="4359" max="4359" width="17.5703125" style="14" bestFit="1" customWidth="1"/>
    <col min="4360" max="4607" width="9.140625" style="14"/>
    <col min="4608" max="4608" width="41.7109375" style="14" customWidth="1"/>
    <col min="4609" max="4614" width="9.140625" style="14"/>
    <col min="4615" max="4615" width="17.5703125" style="14" bestFit="1" customWidth="1"/>
    <col min="4616" max="4863" width="9.140625" style="14"/>
    <col min="4864" max="4864" width="41.7109375" style="14" customWidth="1"/>
    <col min="4865" max="4870" width="9.140625" style="14"/>
    <col min="4871" max="4871" width="17.5703125" style="14" bestFit="1" customWidth="1"/>
    <col min="4872" max="5119" width="9.140625" style="14"/>
    <col min="5120" max="5120" width="41.7109375" style="14" customWidth="1"/>
    <col min="5121" max="5126" width="9.140625" style="14"/>
    <col min="5127" max="5127" width="17.5703125" style="14" bestFit="1" customWidth="1"/>
    <col min="5128" max="5375" width="9.140625" style="14"/>
    <col min="5376" max="5376" width="41.7109375" style="14" customWidth="1"/>
    <col min="5377" max="5382" width="9.140625" style="14"/>
    <col min="5383" max="5383" width="17.5703125" style="14" bestFit="1" customWidth="1"/>
    <col min="5384" max="5631" width="9.140625" style="14"/>
    <col min="5632" max="5632" width="41.7109375" style="14" customWidth="1"/>
    <col min="5633" max="5638" width="9.140625" style="14"/>
    <col min="5639" max="5639" width="17.5703125" style="14" bestFit="1" customWidth="1"/>
    <col min="5640" max="5887" width="9.140625" style="14"/>
    <col min="5888" max="5888" width="41.7109375" style="14" customWidth="1"/>
    <col min="5889" max="5894" width="9.140625" style="14"/>
    <col min="5895" max="5895" width="17.5703125" style="14" bestFit="1" customWidth="1"/>
    <col min="5896" max="6143" width="9.140625" style="14"/>
    <col min="6144" max="6144" width="41.7109375" style="14" customWidth="1"/>
    <col min="6145" max="6150" width="9.140625" style="14"/>
    <col min="6151" max="6151" width="17.5703125" style="14" bestFit="1" customWidth="1"/>
    <col min="6152" max="6399" width="9.140625" style="14"/>
    <col min="6400" max="6400" width="41.7109375" style="14" customWidth="1"/>
    <col min="6401" max="6406" width="9.140625" style="14"/>
    <col min="6407" max="6407" width="17.5703125" style="14" bestFit="1" customWidth="1"/>
    <col min="6408" max="6655" width="9.140625" style="14"/>
    <col min="6656" max="6656" width="41.7109375" style="14" customWidth="1"/>
    <col min="6657" max="6662" width="9.140625" style="14"/>
    <col min="6663" max="6663" width="17.5703125" style="14" bestFit="1" customWidth="1"/>
    <col min="6664" max="6911" width="9.140625" style="14"/>
    <col min="6912" max="6912" width="41.7109375" style="14" customWidth="1"/>
    <col min="6913" max="6918" width="9.140625" style="14"/>
    <col min="6919" max="6919" width="17.5703125" style="14" bestFit="1" customWidth="1"/>
    <col min="6920" max="7167" width="9.140625" style="14"/>
    <col min="7168" max="7168" width="41.7109375" style="14" customWidth="1"/>
    <col min="7169" max="7174" width="9.140625" style="14"/>
    <col min="7175" max="7175" width="17.5703125" style="14" bestFit="1" customWidth="1"/>
    <col min="7176" max="7423" width="9.140625" style="14"/>
    <col min="7424" max="7424" width="41.7109375" style="14" customWidth="1"/>
    <col min="7425" max="7430" width="9.140625" style="14"/>
    <col min="7431" max="7431" width="17.5703125" style="14" bestFit="1" customWidth="1"/>
    <col min="7432" max="7679" width="9.140625" style="14"/>
    <col min="7680" max="7680" width="41.7109375" style="14" customWidth="1"/>
    <col min="7681" max="7686" width="9.140625" style="14"/>
    <col min="7687" max="7687" width="17.5703125" style="14" bestFit="1" customWidth="1"/>
    <col min="7688" max="7935" width="9.140625" style="14"/>
    <col min="7936" max="7936" width="41.7109375" style="14" customWidth="1"/>
    <col min="7937" max="7942" width="9.140625" style="14"/>
    <col min="7943" max="7943" width="17.5703125" style="14" bestFit="1" customWidth="1"/>
    <col min="7944" max="8191" width="9.140625" style="14"/>
    <col min="8192" max="8192" width="41.7109375" style="14" customWidth="1"/>
    <col min="8193" max="8198" width="9.140625" style="14"/>
    <col min="8199" max="8199" width="17.5703125" style="14" bestFit="1" customWidth="1"/>
    <col min="8200" max="8447" width="9.140625" style="14"/>
    <col min="8448" max="8448" width="41.7109375" style="14" customWidth="1"/>
    <col min="8449" max="8454" width="9.140625" style="14"/>
    <col min="8455" max="8455" width="17.5703125" style="14" bestFit="1" customWidth="1"/>
    <col min="8456" max="8703" width="9.140625" style="14"/>
    <col min="8704" max="8704" width="41.7109375" style="14" customWidth="1"/>
    <col min="8705" max="8710" width="9.140625" style="14"/>
    <col min="8711" max="8711" width="17.5703125" style="14" bestFit="1" customWidth="1"/>
    <col min="8712" max="8959" width="9.140625" style="14"/>
    <col min="8960" max="8960" width="41.7109375" style="14" customWidth="1"/>
    <col min="8961" max="8966" width="9.140625" style="14"/>
    <col min="8967" max="8967" width="17.5703125" style="14" bestFit="1" customWidth="1"/>
    <col min="8968" max="9215" width="9.140625" style="14"/>
    <col min="9216" max="9216" width="41.7109375" style="14" customWidth="1"/>
    <col min="9217" max="9222" width="9.140625" style="14"/>
    <col min="9223" max="9223" width="17.5703125" style="14" bestFit="1" customWidth="1"/>
    <col min="9224" max="9471" width="9.140625" style="14"/>
    <col min="9472" max="9472" width="41.7109375" style="14" customWidth="1"/>
    <col min="9473" max="9478" width="9.140625" style="14"/>
    <col min="9479" max="9479" width="17.5703125" style="14" bestFit="1" customWidth="1"/>
    <col min="9480" max="9727" width="9.140625" style="14"/>
    <col min="9728" max="9728" width="41.7109375" style="14" customWidth="1"/>
    <col min="9729" max="9734" width="9.140625" style="14"/>
    <col min="9735" max="9735" width="17.5703125" style="14" bestFit="1" customWidth="1"/>
    <col min="9736" max="9983" width="9.140625" style="14"/>
    <col min="9984" max="9984" width="41.7109375" style="14" customWidth="1"/>
    <col min="9985" max="9990" width="9.140625" style="14"/>
    <col min="9991" max="9991" width="17.5703125" style="14" bestFit="1" customWidth="1"/>
    <col min="9992" max="10239" width="9.140625" style="14"/>
    <col min="10240" max="10240" width="41.7109375" style="14" customWidth="1"/>
    <col min="10241" max="10246" width="9.140625" style="14"/>
    <col min="10247" max="10247" width="17.5703125" style="14" bestFit="1" customWidth="1"/>
    <col min="10248" max="10495" width="9.140625" style="14"/>
    <col min="10496" max="10496" width="41.7109375" style="14" customWidth="1"/>
    <col min="10497" max="10502" width="9.140625" style="14"/>
    <col min="10503" max="10503" width="17.5703125" style="14" bestFit="1" customWidth="1"/>
    <col min="10504" max="10751" width="9.140625" style="14"/>
    <col min="10752" max="10752" width="41.7109375" style="14" customWidth="1"/>
    <col min="10753" max="10758" width="9.140625" style="14"/>
    <col min="10759" max="10759" width="17.5703125" style="14" bestFit="1" customWidth="1"/>
    <col min="10760" max="11007" width="9.140625" style="14"/>
    <col min="11008" max="11008" width="41.7109375" style="14" customWidth="1"/>
    <col min="11009" max="11014" width="9.140625" style="14"/>
    <col min="11015" max="11015" width="17.5703125" style="14" bestFit="1" customWidth="1"/>
    <col min="11016" max="11263" width="9.140625" style="14"/>
    <col min="11264" max="11264" width="41.7109375" style="14" customWidth="1"/>
    <col min="11265" max="11270" width="9.140625" style="14"/>
    <col min="11271" max="11271" width="17.5703125" style="14" bestFit="1" customWidth="1"/>
    <col min="11272" max="11519" width="9.140625" style="14"/>
    <col min="11520" max="11520" width="41.7109375" style="14" customWidth="1"/>
    <col min="11521" max="11526" width="9.140625" style="14"/>
    <col min="11527" max="11527" width="17.5703125" style="14" bestFit="1" customWidth="1"/>
    <col min="11528" max="11775" width="9.140625" style="14"/>
    <col min="11776" max="11776" width="41.7109375" style="14" customWidth="1"/>
    <col min="11777" max="11782" width="9.140625" style="14"/>
    <col min="11783" max="11783" width="17.5703125" style="14" bestFit="1" customWidth="1"/>
    <col min="11784" max="12031" width="9.140625" style="14"/>
    <col min="12032" max="12032" width="41.7109375" style="14" customWidth="1"/>
    <col min="12033" max="12038" width="9.140625" style="14"/>
    <col min="12039" max="12039" width="17.5703125" style="14" bestFit="1" customWidth="1"/>
    <col min="12040" max="12287" width="9.140625" style="14"/>
    <col min="12288" max="12288" width="41.7109375" style="14" customWidth="1"/>
    <col min="12289" max="12294" width="9.140625" style="14"/>
    <col min="12295" max="12295" width="17.5703125" style="14" bestFit="1" customWidth="1"/>
    <col min="12296" max="12543" width="9.140625" style="14"/>
    <col min="12544" max="12544" width="41.7109375" style="14" customWidth="1"/>
    <col min="12545" max="12550" width="9.140625" style="14"/>
    <col min="12551" max="12551" width="17.5703125" style="14" bestFit="1" customWidth="1"/>
    <col min="12552" max="12799" width="9.140625" style="14"/>
    <col min="12800" max="12800" width="41.7109375" style="14" customWidth="1"/>
    <col min="12801" max="12806" width="9.140625" style="14"/>
    <col min="12807" max="12807" width="17.5703125" style="14" bestFit="1" customWidth="1"/>
    <col min="12808" max="13055" width="9.140625" style="14"/>
    <col min="13056" max="13056" width="41.7109375" style="14" customWidth="1"/>
    <col min="13057" max="13062" width="9.140625" style="14"/>
    <col min="13063" max="13063" width="17.5703125" style="14" bestFit="1" customWidth="1"/>
    <col min="13064" max="13311" width="9.140625" style="14"/>
    <col min="13312" max="13312" width="41.7109375" style="14" customWidth="1"/>
    <col min="13313" max="13318" width="9.140625" style="14"/>
    <col min="13319" max="13319" width="17.5703125" style="14" bestFit="1" customWidth="1"/>
    <col min="13320" max="13567" width="9.140625" style="14"/>
    <col min="13568" max="13568" width="41.7109375" style="14" customWidth="1"/>
    <col min="13569" max="13574" width="9.140625" style="14"/>
    <col min="13575" max="13575" width="17.5703125" style="14" bestFit="1" customWidth="1"/>
    <col min="13576" max="13823" width="9.140625" style="14"/>
    <col min="13824" max="13824" width="41.7109375" style="14" customWidth="1"/>
    <col min="13825" max="13830" width="9.140625" style="14"/>
    <col min="13831" max="13831" width="17.5703125" style="14" bestFit="1" customWidth="1"/>
    <col min="13832" max="14079" width="9.140625" style="14"/>
    <col min="14080" max="14080" width="41.7109375" style="14" customWidth="1"/>
    <col min="14081" max="14086" width="9.140625" style="14"/>
    <col min="14087" max="14087" width="17.5703125" style="14" bestFit="1" customWidth="1"/>
    <col min="14088" max="14335" width="9.140625" style="14"/>
    <col min="14336" max="14336" width="41.7109375" style="14" customWidth="1"/>
    <col min="14337" max="14342" width="9.140625" style="14"/>
    <col min="14343" max="14343" width="17.5703125" style="14" bestFit="1" customWidth="1"/>
    <col min="14344" max="14591" width="9.140625" style="14"/>
    <col min="14592" max="14592" width="41.7109375" style="14" customWidth="1"/>
    <col min="14593" max="14598" width="9.140625" style="14"/>
    <col min="14599" max="14599" width="17.5703125" style="14" bestFit="1" customWidth="1"/>
    <col min="14600" max="14847" width="9.140625" style="14"/>
    <col min="14848" max="14848" width="41.7109375" style="14" customWidth="1"/>
    <col min="14849" max="14854" width="9.140625" style="14"/>
    <col min="14855" max="14855" width="17.5703125" style="14" bestFit="1" customWidth="1"/>
    <col min="14856" max="15103" width="9.140625" style="14"/>
    <col min="15104" max="15104" width="41.7109375" style="14" customWidth="1"/>
    <col min="15105" max="15110" width="9.140625" style="14"/>
    <col min="15111" max="15111" width="17.5703125" style="14" bestFit="1" customWidth="1"/>
    <col min="15112" max="15359" width="9.140625" style="14"/>
    <col min="15360" max="15360" width="41.7109375" style="14" customWidth="1"/>
    <col min="15361" max="15366" width="9.140625" style="14"/>
    <col min="15367" max="15367" width="17.5703125" style="14" bestFit="1" customWidth="1"/>
    <col min="15368" max="15615" width="9.140625" style="14"/>
    <col min="15616" max="15616" width="41.7109375" style="14" customWidth="1"/>
    <col min="15617" max="15622" width="9.140625" style="14"/>
    <col min="15623" max="15623" width="17.5703125" style="14" bestFit="1" customWidth="1"/>
    <col min="15624" max="15871" width="9.140625" style="14"/>
    <col min="15872" max="15872" width="41.7109375" style="14" customWidth="1"/>
    <col min="15873" max="15878" width="9.140625" style="14"/>
    <col min="15879" max="15879" width="17.5703125" style="14" bestFit="1" customWidth="1"/>
    <col min="15880" max="16127" width="9.140625" style="14"/>
    <col min="16128" max="16128" width="41.7109375" style="14" customWidth="1"/>
    <col min="16129" max="16134" width="9.140625" style="14"/>
    <col min="16135" max="16135" width="17.5703125" style="14" bestFit="1" customWidth="1"/>
    <col min="16136" max="16384" width="9.140625" style="14"/>
  </cols>
  <sheetData>
    <row r="1" spans="1:7" ht="15.75" x14ac:dyDescent="0.25">
      <c r="A1" s="96" t="s">
        <v>0</v>
      </c>
      <c r="B1" s="97"/>
      <c r="C1" s="97"/>
      <c r="D1" s="97"/>
      <c r="E1" s="97"/>
      <c r="F1" s="97"/>
      <c r="G1" s="97"/>
    </row>
    <row r="2" spans="1:7" ht="45.75" customHeight="1" x14ac:dyDescent="0.2">
      <c r="A2" s="98" t="str">
        <f>'RFP Responses'!A1</f>
        <v>RFP730-17025 CM@R UHV STEM Building</v>
      </c>
      <c r="B2" s="99"/>
      <c r="C2" s="99"/>
      <c r="D2" s="99"/>
      <c r="E2" s="99"/>
      <c r="F2" s="99"/>
      <c r="G2" s="99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5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BE&amp;K Building Group</v>
      </c>
      <c r="B5" s="77">
        <v>22.5</v>
      </c>
      <c r="C5" s="77">
        <v>16</v>
      </c>
      <c r="D5" s="77">
        <v>16</v>
      </c>
      <c r="E5" s="31">
        <v>10.86</v>
      </c>
      <c r="F5" s="50">
        <f>SUM(B5:D5)</f>
        <v>54.5</v>
      </c>
      <c r="G5" s="50">
        <f>SUM(B5:E5)</f>
        <v>65.36</v>
      </c>
    </row>
    <row r="6" spans="1:7" x14ac:dyDescent="0.2">
      <c r="A6" s="20" t="str">
        <f>'RFP Responses'!A5</f>
        <v>D. E. Harvey Builders</v>
      </c>
      <c r="B6" s="77">
        <v>24</v>
      </c>
      <c r="C6" s="77">
        <v>18</v>
      </c>
      <c r="D6" s="77">
        <v>18</v>
      </c>
      <c r="E6" s="31">
        <v>8.2200000000000006</v>
      </c>
      <c r="F6" s="50">
        <f t="shared" ref="F6:F8" si="0">SUM(B6:D6)</f>
        <v>60</v>
      </c>
      <c r="G6" s="50">
        <f>SUM(B6:E6)</f>
        <v>68.22</v>
      </c>
    </row>
    <row r="7" spans="1:7" x14ac:dyDescent="0.2">
      <c r="A7" s="20" t="str">
        <f>'RFP Responses'!A6</f>
        <v>JE Dunn Construction</v>
      </c>
      <c r="B7" s="77">
        <v>20</v>
      </c>
      <c r="C7" s="77">
        <v>16</v>
      </c>
      <c r="D7" s="77">
        <v>16</v>
      </c>
      <c r="E7" s="31">
        <v>13.08</v>
      </c>
      <c r="F7" s="50">
        <f t="shared" si="0"/>
        <v>52</v>
      </c>
      <c r="G7" s="50">
        <f>SUM(B7:E7)</f>
        <v>65.08</v>
      </c>
    </row>
    <row r="8" spans="1:7" x14ac:dyDescent="0.2">
      <c r="A8" s="20" t="str">
        <f>'RFP Responses'!A7</f>
        <v>Weaver &amp; Jacobs Constructors</v>
      </c>
      <c r="B8" s="77">
        <v>21.5</v>
      </c>
      <c r="C8" s="77">
        <v>16</v>
      </c>
      <c r="D8" s="77">
        <v>16</v>
      </c>
      <c r="E8" s="31">
        <v>30</v>
      </c>
      <c r="F8" s="50">
        <f t="shared" si="0"/>
        <v>53.5</v>
      </c>
      <c r="G8" s="50">
        <f>SUM(B8:E8)</f>
        <v>83.5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E14" sqref="E14"/>
    </sheetView>
  </sheetViews>
  <sheetFormatPr defaultRowHeight="15" x14ac:dyDescent="0.2"/>
  <cols>
    <col min="1" max="1" width="41.7109375" style="14" customWidth="1"/>
    <col min="2" max="5" width="9.140625" style="14"/>
    <col min="6" max="6" width="17.7109375" style="14" customWidth="1"/>
    <col min="7" max="7" width="17.5703125" style="14" bestFit="1" customWidth="1"/>
    <col min="8" max="16384" width="9.140625" style="14"/>
  </cols>
  <sheetData>
    <row r="1" spans="1:7" ht="15.75" x14ac:dyDescent="0.25">
      <c r="A1" s="96" t="s">
        <v>0</v>
      </c>
      <c r="B1" s="97"/>
      <c r="C1" s="97"/>
      <c r="D1" s="97"/>
      <c r="E1" s="97"/>
      <c r="F1" s="97"/>
      <c r="G1" s="97"/>
    </row>
    <row r="2" spans="1:7" ht="45.75" customHeight="1" x14ac:dyDescent="0.2">
      <c r="A2" s="98" t="str">
        <f>'RFP Responses'!A1</f>
        <v>RFP730-17025 CM@R UHV STEM Building</v>
      </c>
      <c r="B2" s="99"/>
      <c r="C2" s="99"/>
      <c r="D2" s="99"/>
      <c r="E2" s="99"/>
      <c r="F2" s="99"/>
      <c r="G2" s="99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5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BE&amp;K Building Group</v>
      </c>
      <c r="B5" s="77">
        <v>20</v>
      </c>
      <c r="C5" s="77">
        <v>14</v>
      </c>
      <c r="D5" s="77">
        <v>14</v>
      </c>
      <c r="E5" s="21">
        <v>10.86</v>
      </c>
      <c r="F5" s="50">
        <f>SUM(B5:D5)</f>
        <v>48</v>
      </c>
      <c r="G5" s="50">
        <f>SUM(B5:E5)</f>
        <v>58.86</v>
      </c>
    </row>
    <row r="6" spans="1:7" x14ac:dyDescent="0.2">
      <c r="A6" s="20" t="str">
        <f>'RFP Responses'!A5</f>
        <v>D. E. Harvey Builders</v>
      </c>
      <c r="B6" s="77">
        <v>20</v>
      </c>
      <c r="C6" s="77">
        <v>16</v>
      </c>
      <c r="D6" s="77">
        <v>14</v>
      </c>
      <c r="E6" s="21">
        <v>8.2200000000000006</v>
      </c>
      <c r="F6" s="50">
        <f t="shared" ref="F6:F8" si="0">SUM(B6:D6)</f>
        <v>50</v>
      </c>
      <c r="G6" s="50">
        <f>SUM(B6:E6)</f>
        <v>58.22</v>
      </c>
    </row>
    <row r="7" spans="1:7" x14ac:dyDescent="0.2">
      <c r="A7" s="20" t="str">
        <f>'RFP Responses'!A6</f>
        <v>JE Dunn Construction</v>
      </c>
      <c r="B7" s="77">
        <v>22.5</v>
      </c>
      <c r="C7" s="77">
        <v>16</v>
      </c>
      <c r="D7" s="77">
        <v>14</v>
      </c>
      <c r="E7" s="21">
        <v>13.08</v>
      </c>
      <c r="F7" s="50">
        <f t="shared" si="0"/>
        <v>52.5</v>
      </c>
      <c r="G7" s="50">
        <f>SUM(B7:E7)</f>
        <v>65.58</v>
      </c>
    </row>
    <row r="8" spans="1:7" x14ac:dyDescent="0.2">
      <c r="A8" s="20" t="str">
        <f>'RFP Responses'!A7</f>
        <v>Weaver &amp; Jacobs Constructors</v>
      </c>
      <c r="B8" s="77">
        <v>7.5</v>
      </c>
      <c r="C8" s="77">
        <v>10</v>
      </c>
      <c r="D8" s="77">
        <v>8</v>
      </c>
      <c r="E8" s="21">
        <v>30</v>
      </c>
      <c r="F8" s="50">
        <f t="shared" si="0"/>
        <v>25.5</v>
      </c>
      <c r="G8" s="50">
        <f>SUM(B8:E8)</f>
        <v>55.5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D16" sqref="D16"/>
    </sheetView>
  </sheetViews>
  <sheetFormatPr defaultRowHeight="12.75" x14ac:dyDescent="0.2"/>
  <cols>
    <col min="1" max="1" width="42.7109375" customWidth="1"/>
    <col min="6" max="6" width="19.140625" customWidth="1"/>
  </cols>
  <sheetData>
    <row r="1" spans="1:7" ht="15.75" x14ac:dyDescent="0.25">
      <c r="A1" s="96" t="s">
        <v>0</v>
      </c>
      <c r="B1" s="97"/>
      <c r="C1" s="97"/>
      <c r="D1" s="97"/>
      <c r="E1" s="97"/>
      <c r="F1" s="97"/>
      <c r="G1" s="97"/>
    </row>
    <row r="2" spans="1:7" x14ac:dyDescent="0.2">
      <c r="A2" s="98" t="str">
        <f>'RFP Responses'!A1</f>
        <v>RFP730-17025 CM@R UHV STEM Building</v>
      </c>
      <c r="B2" s="99"/>
      <c r="C2" s="99"/>
      <c r="D2" s="99"/>
      <c r="E2" s="99"/>
      <c r="F2" s="99"/>
      <c r="G2" s="99"/>
    </row>
    <row r="3" spans="1:7" ht="15.75" thickBot="1" x14ac:dyDescent="0.25">
      <c r="A3" s="14"/>
      <c r="B3" s="14"/>
      <c r="C3" s="14"/>
      <c r="D3" s="14"/>
      <c r="E3" s="14"/>
      <c r="F3" s="14"/>
      <c r="G3" s="15"/>
    </row>
    <row r="4" spans="1:7" ht="92.2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5" t="s">
        <v>35</v>
      </c>
      <c r="F4" s="18" t="s">
        <v>36</v>
      </c>
      <c r="G4" s="18" t="s">
        <v>6</v>
      </c>
    </row>
    <row r="5" spans="1:7" ht="15.75" thickTop="1" x14ac:dyDescent="0.2">
      <c r="A5" s="20" t="str">
        <f>'RFP Responses'!A4</f>
        <v>BE&amp;K Building Group</v>
      </c>
      <c r="B5" s="77">
        <v>22.5</v>
      </c>
      <c r="C5" s="77">
        <v>18</v>
      </c>
      <c r="D5" s="77">
        <v>16</v>
      </c>
      <c r="E5" s="21">
        <v>10.86</v>
      </c>
      <c r="F5" s="50">
        <f>SUM(B5:D5)</f>
        <v>56.5</v>
      </c>
      <c r="G5" s="50">
        <f>SUM(B5:E5)</f>
        <v>67.36</v>
      </c>
    </row>
    <row r="6" spans="1:7" ht="15" x14ac:dyDescent="0.2">
      <c r="A6" s="20" t="str">
        <f>'RFP Responses'!A5</f>
        <v>D. E. Harvey Builders</v>
      </c>
      <c r="B6" s="77">
        <v>17.5</v>
      </c>
      <c r="C6" s="77">
        <v>16</v>
      </c>
      <c r="D6" s="77">
        <v>16</v>
      </c>
      <c r="E6" s="21">
        <v>8.2200000000000006</v>
      </c>
      <c r="F6" s="50">
        <f t="shared" ref="F6:F8" si="0">SUM(B6:D6)</f>
        <v>49.5</v>
      </c>
      <c r="G6" s="50">
        <f>SUM(B6:E6)</f>
        <v>57.72</v>
      </c>
    </row>
    <row r="7" spans="1:7" ht="15" x14ac:dyDescent="0.2">
      <c r="A7" s="20" t="str">
        <f>'RFP Responses'!A6</f>
        <v>JE Dunn Construction</v>
      </c>
      <c r="B7" s="77">
        <v>20</v>
      </c>
      <c r="C7" s="77">
        <v>16</v>
      </c>
      <c r="D7" s="77">
        <v>16</v>
      </c>
      <c r="E7" s="21">
        <v>13.08</v>
      </c>
      <c r="F7" s="50">
        <f t="shared" si="0"/>
        <v>52</v>
      </c>
      <c r="G7" s="50">
        <f>SUM(B7:E7)</f>
        <v>65.08</v>
      </c>
    </row>
    <row r="8" spans="1:7" ht="15" x14ac:dyDescent="0.2">
      <c r="A8" s="20" t="str">
        <f>'RFP Responses'!A7</f>
        <v>Weaver &amp; Jacobs Constructors</v>
      </c>
      <c r="B8" s="77">
        <v>15</v>
      </c>
      <c r="C8" s="77">
        <v>16</v>
      </c>
      <c r="D8" s="77">
        <v>16</v>
      </c>
      <c r="E8" s="21">
        <v>30</v>
      </c>
      <c r="F8" s="50">
        <f t="shared" si="0"/>
        <v>47</v>
      </c>
      <c r="G8" s="50">
        <f>SUM(B8:E8)</f>
        <v>77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8"/>
  <sheetViews>
    <sheetView zoomScaleNormal="100" workbookViewId="0">
      <selection activeCell="K4" sqref="K4"/>
    </sheetView>
  </sheetViews>
  <sheetFormatPr defaultRowHeight="15" x14ac:dyDescent="0.2"/>
  <cols>
    <col min="1" max="1" width="45.7109375" style="1" customWidth="1"/>
    <col min="2" max="2" width="10.85546875" style="1" bestFit="1" customWidth="1"/>
    <col min="3" max="3" width="10.85546875" style="1" customWidth="1"/>
    <col min="4" max="8" width="9" style="1" customWidth="1"/>
    <col min="9" max="9" width="17.5703125" style="1" bestFit="1" customWidth="1"/>
    <col min="10" max="10" width="13.42578125" style="1" customWidth="1"/>
    <col min="11" max="16384" width="9.140625" style="1"/>
  </cols>
  <sheetData>
    <row r="1" spans="1:10" ht="15.75" x14ac:dyDescent="0.25">
      <c r="A1" s="100" t="s">
        <v>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34.5" customHeight="1" x14ac:dyDescent="0.2">
      <c r="A2" s="102" t="str">
        <f>'RFP Responses'!A1</f>
        <v>RFP730-17025 CM@R UHV STEM Building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5.75" customHeight="1" thickBot="1" x14ac:dyDescent="0.25">
      <c r="I3" s="4"/>
      <c r="J3" s="4"/>
    </row>
    <row r="4" spans="1:10" s="2" customFormat="1" ht="130.5" customHeight="1" thickBot="1" x14ac:dyDescent="0.25">
      <c r="A4" s="6" t="s">
        <v>2</v>
      </c>
      <c r="B4" s="13" t="s">
        <v>45</v>
      </c>
      <c r="C4" s="13" t="s">
        <v>46</v>
      </c>
      <c r="D4" s="13" t="s">
        <v>47</v>
      </c>
      <c r="E4" s="13" t="s">
        <v>48</v>
      </c>
      <c r="F4" s="13" t="s">
        <v>49</v>
      </c>
      <c r="G4" s="13" t="s">
        <v>50</v>
      </c>
      <c r="H4" s="13" t="s">
        <v>51</v>
      </c>
      <c r="I4" s="5" t="s">
        <v>3</v>
      </c>
      <c r="J4" s="12" t="s">
        <v>1</v>
      </c>
    </row>
    <row r="5" spans="1:10" x14ac:dyDescent="0.2">
      <c r="A5" s="20" t="str">
        <f>'RFP Responses'!A4</f>
        <v>BE&amp;K Building Group</v>
      </c>
      <c r="B5" s="9">
        <f>'1'!F5</f>
        <v>51.75</v>
      </c>
      <c r="C5" s="9">
        <f>'2'!F5</f>
        <v>56.5</v>
      </c>
      <c r="D5" s="9">
        <f>'3'!F5</f>
        <v>57</v>
      </c>
      <c r="E5" s="9">
        <f>'4'!F5</f>
        <v>44</v>
      </c>
      <c r="F5" s="9">
        <f>'5'!F5</f>
        <v>54.5</v>
      </c>
      <c r="G5" s="9">
        <f>'6'!F5</f>
        <v>48</v>
      </c>
      <c r="H5" s="9">
        <f>'7'!F5</f>
        <v>56.5</v>
      </c>
      <c r="I5" s="7">
        <f>AVERAGE(B5:H5)</f>
        <v>52.607142857142854</v>
      </c>
      <c r="J5" s="10">
        <f>RANK(I5,$I$5:$I$8,0)</f>
        <v>2</v>
      </c>
    </row>
    <row r="6" spans="1:10" x14ac:dyDescent="0.2">
      <c r="A6" s="20" t="str">
        <f>'RFP Responses'!A5</f>
        <v>D. E. Harvey Builders</v>
      </c>
      <c r="B6" s="9">
        <f>'1'!F6</f>
        <v>65</v>
      </c>
      <c r="C6" s="9">
        <f>'2'!F6</f>
        <v>58.5</v>
      </c>
      <c r="D6" s="9">
        <f>'3'!F6</f>
        <v>56</v>
      </c>
      <c r="E6" s="9">
        <f>'4'!F6</f>
        <v>54.5</v>
      </c>
      <c r="F6" s="9">
        <f>'5'!F6</f>
        <v>60</v>
      </c>
      <c r="G6" s="9">
        <f>'6'!F6</f>
        <v>50</v>
      </c>
      <c r="H6" s="9">
        <f>'7'!F6</f>
        <v>49.5</v>
      </c>
      <c r="I6" s="11">
        <f>AVERAGE(B6:H6)</f>
        <v>56.214285714285715</v>
      </c>
      <c r="J6" s="10">
        <f>RANK(I6,$I$5:$I$8,0)</f>
        <v>1</v>
      </c>
    </row>
    <row r="7" spans="1:10" x14ac:dyDescent="0.2">
      <c r="A7" s="20" t="str">
        <f>'RFP Responses'!A6</f>
        <v>JE Dunn Construction</v>
      </c>
      <c r="B7" s="9">
        <f>'1'!F7</f>
        <v>40.5</v>
      </c>
      <c r="C7" s="9">
        <f>'2'!F7</f>
        <v>56.5</v>
      </c>
      <c r="D7" s="9">
        <f>'3'!F7</f>
        <v>52</v>
      </c>
      <c r="E7" s="9">
        <f>'4'!F7</f>
        <v>52</v>
      </c>
      <c r="F7" s="9">
        <f>'5'!F7</f>
        <v>52</v>
      </c>
      <c r="G7" s="9">
        <f>'6'!F7</f>
        <v>52.5</v>
      </c>
      <c r="H7" s="9">
        <f>'7'!F7</f>
        <v>52</v>
      </c>
      <c r="I7" s="7">
        <f>AVERAGE(B7:H7)</f>
        <v>51.071428571428569</v>
      </c>
      <c r="J7" s="10">
        <f>RANK(I7,$I$5:$I$8,0)</f>
        <v>3</v>
      </c>
    </row>
    <row r="8" spans="1:10" x14ac:dyDescent="0.2">
      <c r="A8" s="20" t="str">
        <f>'RFP Responses'!A7</f>
        <v>Weaver &amp; Jacobs Constructors</v>
      </c>
      <c r="B8" s="9">
        <f>'1'!F8</f>
        <v>33.5</v>
      </c>
      <c r="C8" s="9">
        <f>'2'!F8</f>
        <v>49.5</v>
      </c>
      <c r="D8" s="9">
        <f>'3'!F8</f>
        <v>34</v>
      </c>
      <c r="E8" s="9">
        <f>'4'!F8</f>
        <v>39</v>
      </c>
      <c r="F8" s="9">
        <f>'5'!F8</f>
        <v>53.5</v>
      </c>
      <c r="G8" s="9">
        <f>'6'!F8</f>
        <v>25.5</v>
      </c>
      <c r="H8" s="9">
        <f>'7'!F8</f>
        <v>47</v>
      </c>
      <c r="I8" s="7">
        <f>AVERAGE(B8:H8)</f>
        <v>40.285714285714285</v>
      </c>
      <c r="J8" s="10">
        <f>RANK(I8,$I$5:$I$8,0)</f>
        <v>4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RFP Responses</vt:lpstr>
      <vt:lpstr>1</vt:lpstr>
      <vt:lpstr>2</vt:lpstr>
      <vt:lpstr>3</vt:lpstr>
      <vt:lpstr>4</vt:lpstr>
      <vt:lpstr>5</vt:lpstr>
      <vt:lpstr>6</vt:lpstr>
      <vt:lpstr>7</vt:lpstr>
      <vt:lpstr>Technical Score</vt:lpstr>
      <vt:lpstr>Cost Summary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2017-07-18T14:34:02Z</dcterms:modified>
</cp:coreProperties>
</file>