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" yWindow="585" windowWidth="25755" windowHeight="9795" activeTab="10"/>
  </bookViews>
  <sheets>
    <sheet name="RFP Submittal" sheetId="14" r:id="rId1"/>
    <sheet name="1" sheetId="2" r:id="rId2"/>
    <sheet name="2" sheetId="3" r:id="rId3"/>
    <sheet name="3" sheetId="5" r:id="rId4"/>
    <sheet name="4" sheetId="9" r:id="rId5"/>
    <sheet name="5" sheetId="10" r:id="rId6"/>
    <sheet name="6" sheetId="11" r:id="rId7"/>
    <sheet name="7" sheetId="15" r:id="rId8"/>
    <sheet name="Technical" sheetId="1" r:id="rId9"/>
    <sheet name="Non-Technical" sheetId="6" r:id="rId10"/>
    <sheet name="Summary" sheetId="7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J4" i="5" l="1"/>
  <c r="C6" i="1"/>
  <c r="C7" i="1"/>
  <c r="C8" i="1"/>
  <c r="C5" i="1"/>
  <c r="J5" i="3"/>
  <c r="J6" i="3"/>
  <c r="J7" i="3"/>
  <c r="J4" i="3"/>
  <c r="K4" i="3"/>
  <c r="H6" i="7" l="1"/>
  <c r="H7" i="7"/>
  <c r="H8" i="7"/>
  <c r="H5" i="7"/>
  <c r="G6" i="7"/>
  <c r="G7" i="7"/>
  <c r="G8" i="7"/>
  <c r="G5" i="7"/>
  <c r="F6" i="7"/>
  <c r="F7" i="7"/>
  <c r="F8" i="7"/>
  <c r="F5" i="7"/>
  <c r="E6" i="7"/>
  <c r="E7" i="7"/>
  <c r="E8" i="7"/>
  <c r="E5" i="7"/>
  <c r="D6" i="7"/>
  <c r="D7" i="7"/>
  <c r="D8" i="7"/>
  <c r="D5" i="7"/>
  <c r="C6" i="7"/>
  <c r="C7" i="7"/>
  <c r="C8" i="7"/>
  <c r="C5" i="7"/>
  <c r="B6" i="7"/>
  <c r="B7" i="7"/>
  <c r="I7" i="7" s="1"/>
  <c r="B8" i="7"/>
  <c r="I8" i="7" s="1"/>
  <c r="B5" i="7"/>
  <c r="A2" i="1"/>
  <c r="A2" i="6"/>
  <c r="B6" i="6"/>
  <c r="B7" i="6"/>
  <c r="B8" i="6"/>
  <c r="B5" i="6"/>
  <c r="A6" i="6"/>
  <c r="A7" i="6"/>
  <c r="A8" i="6"/>
  <c r="A5" i="6"/>
  <c r="H6" i="1"/>
  <c r="H7" i="1"/>
  <c r="H8" i="1"/>
  <c r="H5" i="1"/>
  <c r="A6" i="1"/>
  <c r="A7" i="1"/>
  <c r="A8" i="1"/>
  <c r="A5" i="1"/>
  <c r="J5" i="15"/>
  <c r="J6" i="15"/>
  <c r="J7" i="15"/>
  <c r="J4" i="15"/>
  <c r="J5" i="11"/>
  <c r="J6" i="11"/>
  <c r="J7" i="11"/>
  <c r="J4" i="11"/>
  <c r="J5" i="10"/>
  <c r="J6" i="10"/>
  <c r="J7" i="10"/>
  <c r="J4" i="10"/>
  <c r="J5" i="9"/>
  <c r="J6" i="9"/>
  <c r="J7" i="9"/>
  <c r="J4" i="9"/>
  <c r="J5" i="5"/>
  <c r="J6" i="5"/>
  <c r="J7" i="5"/>
  <c r="K5" i="3"/>
  <c r="K6" i="3"/>
  <c r="K7" i="3"/>
  <c r="J5" i="2"/>
  <c r="J6" i="2"/>
  <c r="J7" i="2"/>
  <c r="J4" i="2"/>
  <c r="A5" i="15"/>
  <c r="A6" i="15"/>
  <c r="A7" i="15"/>
  <c r="A5" i="11"/>
  <c r="A6" i="11"/>
  <c r="A7" i="11"/>
  <c r="A5" i="10"/>
  <c r="A6" i="10"/>
  <c r="A7" i="10"/>
  <c r="A5" i="9"/>
  <c r="A6" i="9"/>
  <c r="A7" i="9"/>
  <c r="A5" i="5"/>
  <c r="A6" i="5"/>
  <c r="A7" i="5"/>
  <c r="A5" i="3"/>
  <c r="A6" i="3"/>
  <c r="A7" i="3"/>
  <c r="A5" i="2"/>
  <c r="A6" i="2"/>
  <c r="A7" i="2"/>
  <c r="A4" i="15"/>
  <c r="A4" i="11"/>
  <c r="A4" i="10"/>
  <c r="A4" i="9"/>
  <c r="A4" i="5"/>
  <c r="A4" i="3"/>
  <c r="A4" i="2"/>
  <c r="C4" i="7"/>
  <c r="D4" i="7"/>
  <c r="E4" i="7"/>
  <c r="F4" i="7"/>
  <c r="G4" i="7"/>
  <c r="H4" i="7"/>
  <c r="B4" i="7"/>
  <c r="A1" i="14"/>
  <c r="I6" i="7" l="1"/>
  <c r="I5" i="7"/>
  <c r="A6" i="7"/>
  <c r="A7" i="7" l="1"/>
  <c r="A8" i="7"/>
  <c r="A5" i="7"/>
  <c r="C6" i="6"/>
  <c r="J6" i="7" s="1"/>
  <c r="K6" i="7" s="1"/>
  <c r="C7" i="6"/>
  <c r="J7" i="7" s="1"/>
  <c r="K7" i="7" s="1"/>
  <c r="C8" i="6"/>
  <c r="J8" i="7" s="1"/>
  <c r="K8" i="7" s="1"/>
  <c r="C5" i="6"/>
  <c r="J5" i="7" s="1"/>
  <c r="K5" i="7" s="1"/>
  <c r="G6" i="1"/>
  <c r="G7" i="1"/>
  <c r="G8" i="1"/>
  <c r="G5" i="1"/>
  <c r="F6" i="1"/>
  <c r="F7" i="1"/>
  <c r="F8" i="1"/>
  <c r="F5" i="1"/>
  <c r="E6" i="1"/>
  <c r="E7" i="1"/>
  <c r="E8" i="1"/>
  <c r="E5" i="1"/>
  <c r="D6" i="1"/>
  <c r="D7" i="1"/>
  <c r="D8" i="1"/>
  <c r="D5" i="1"/>
  <c r="B6" i="1"/>
  <c r="B7" i="1"/>
  <c r="B8" i="1"/>
  <c r="B5" i="1"/>
  <c r="I6" i="1" l="1"/>
  <c r="I5" i="1"/>
  <c r="I8" i="1"/>
  <c r="I7" i="1"/>
  <c r="D7" i="6"/>
  <c r="D8" i="6"/>
  <c r="D5" i="6"/>
  <c r="D6" i="6"/>
  <c r="A2" i="7"/>
  <c r="J5" i="1" l="1"/>
  <c r="J6" i="1"/>
  <c r="J7" i="1"/>
  <c r="J8" i="1"/>
  <c r="L7" i="7" l="1"/>
  <c r="L8" i="7"/>
  <c r="L6" i="7"/>
  <c r="L5" i="7"/>
</calcChain>
</file>

<file path=xl/sharedStrings.xml><?xml version="1.0" encoding="utf-8"?>
<sst xmlns="http://schemas.openxmlformats.org/spreadsheetml/2006/main" count="91" uniqueCount="28">
  <si>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</si>
  <si>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</si>
  <si>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</si>
  <si>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</si>
  <si>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</si>
  <si>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</si>
  <si>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</si>
  <si>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</si>
  <si>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</si>
  <si>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</si>
  <si>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</si>
  <si>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</si>
  <si>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</si>
  <si>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Genesis Remodeling</t>
  </si>
  <si>
    <t>GG's Construction, LLC</t>
  </si>
  <si>
    <t>LMC Corporation</t>
  </si>
  <si>
    <t>Rino Painting, LLC</t>
  </si>
  <si>
    <t>Criteria 4</t>
  </si>
  <si>
    <t>Criteria 5</t>
  </si>
  <si>
    <t>Non-Technical Score (cost)</t>
  </si>
  <si>
    <t>Technical</t>
  </si>
  <si>
    <t>Evaluator 1</t>
  </si>
  <si>
    <t>Evaluator 2</t>
  </si>
  <si>
    <t>Evaluator 3</t>
  </si>
  <si>
    <t>Evaluator 5</t>
  </si>
  <si>
    <t>Evaluator 4</t>
  </si>
  <si>
    <t>Evaluator 6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</si>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</sst>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0" fillId="0" borderId="0" xfId="0"/>
    <xf numFmtId="0" fontId="34" fillId="0" borderId="2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4" fontId="13" fillId="26" borderId="5" xfId="0" applyNumberFormat="1" applyFont="1" applyFill="1" applyBorder="1"/>
    <xf numFmtId="0" fontId="12" fillId="0" borderId="17" xfId="0" applyFont="1" applyBorder="1" applyAlignment="1">
      <alignment horizontal="center" vertical="center" wrapText="1"/>
    </xf>
    <xf numFmtId="0" fontId="13" fillId="26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6" borderId="6" xfId="0" applyFont="1" applyFill="1" applyBorder="1" applyAlignment="1">
      <alignment horizontal="center"/>
    </xf>
    <xf numFmtId="0" fontId="39" fillId="3" borderId="16" xfId="97" applyFont="1" applyFill="1" applyBorder="1" applyAlignment="1">
      <alignment horizontal="center"/>
    </xf>
    <xf numFmtId="0" fontId="33" fillId="0" borderId="16" xfId="97" applyFont="1" applyBorder="1" applyAlignment="1">
      <alignment horizontal="center"/>
    </xf>
    <xf numFmtId="0" fontId="14" fillId="3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12" fillId="3" borderId="17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40" fillId="0" borderId="1" xfId="97" applyFont="1" applyBorder="1" applyAlignment="1">
      <alignment horizontal="center"/>
    </xf>
    <xf numFmtId="0" fontId="0" fillId="0" borderId="0" xfId="0"/>
    <xf numFmtId="0" fontId="13" fillId="0" borderId="0" xfId="0" applyFont="1"/>
    <xf numFmtId="0" fontId="0" fillId="0" borderId="0" xfId="0" applyBorder="1"/>
    <xf numFmtId="0" fontId="12" fillId="0" borderId="0" xfId="0" applyFont="1" applyBorder="1" applyAlignment="1"/>
    <xf numFmtId="0" fontId="14" fillId="0" borderId="0" xfId="0" applyFont="1"/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13" fillId="0" borderId="0" xfId="0" applyFont="1" applyFill="1"/>
    <xf numFmtId="0" fontId="1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2" fillId="27" borderId="18" xfId="0" applyFont="1" applyFill="1" applyBorder="1" applyAlignment="1">
      <alignment horizontal="center" vertical="center"/>
    </xf>
    <xf numFmtId="0" fontId="13" fillId="28" borderId="19" xfId="0" applyFont="1" applyFill="1" applyBorder="1" applyAlignment="1">
      <alignment horizontal="center"/>
    </xf>
    <xf numFmtId="0" fontId="12" fillId="29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5" fillId="0" borderId="0" xfId="0" applyFont="1" applyBorder="1"/>
    <xf numFmtId="4" fontId="35" fillId="0" borderId="5" xfId="0" applyNumberFormat="1" applyFont="1" applyBorder="1"/>
    <xf numFmtId="0" fontId="43" fillId="0" borderId="16" xfId="97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35" fillId="0" borderId="0" xfId="0" applyFont="1"/>
    <xf numFmtId="4" fontId="35" fillId="26" borderId="5" xfId="0" applyNumberFormat="1" applyFont="1" applyFill="1" applyBorder="1"/>
    <xf numFmtId="0" fontId="13" fillId="26" borderId="0" xfId="0" applyFont="1" applyFill="1"/>
    <xf numFmtId="0" fontId="34" fillId="2" borderId="0" xfId="0" applyFont="1" applyFill="1" applyBorder="1" applyAlignment="1">
      <alignment vertical="center"/>
    </xf>
    <xf numFmtId="0" fontId="45" fillId="0" borderId="0" xfId="0" applyFont="1"/>
    <xf numFmtId="0" fontId="34" fillId="2" borderId="0" xfId="0" applyFont="1" applyFill="1" applyBorder="1" applyAlignment="1">
      <alignment horizontal="center" vertical="center"/>
    </xf>
    <xf numFmtId="0" fontId="42" fillId="0" borderId="16" xfId="97" applyFont="1" applyBorder="1" applyAlignment="1">
      <alignment horizontal="center"/>
    </xf>
    <xf numFmtId="0" fontId="44" fillId="0" borderId="0" xfId="0" applyFont="1"/>
    <xf numFmtId="0" fontId="0" fillId="0" borderId="0" xfId="0"/>
    <xf numFmtId="0" fontId="14" fillId="0" borderId="0" xfId="0" applyFont="1"/>
    <xf numFmtId="0" fontId="38" fillId="0" borderId="0" xfId="0" applyFont="1"/>
    <xf numFmtId="0" fontId="38" fillId="0" borderId="0" xfId="0" applyFont="1"/>
    <xf numFmtId="0" fontId="38" fillId="3" borderId="0" xfId="0" applyFont="1" applyFill="1"/>
    <xf numFmtId="0" fontId="46" fillId="0" borderId="0" xfId="0" applyFont="1"/>
    <xf numFmtId="0" fontId="42" fillId="3" borderId="16" xfId="97" applyFont="1" applyFill="1" applyBorder="1" applyAlignment="1">
      <alignment horizontal="center"/>
    </xf>
    <xf numFmtId="0" fontId="44" fillId="3" borderId="0" xfId="0" applyFont="1" applyFill="1"/>
    <xf numFmtId="0" fontId="33" fillId="0" borderId="0" xfId="0" applyFont="1" applyAlignment="1">
      <alignment horizontal="center"/>
    </xf>
    <xf numFmtId="0" fontId="39" fillId="0" borderId="16" xfId="97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34" fillId="0" borderId="17" xfId="97" applyFont="1" applyBorder="1" applyAlignment="1">
      <alignment horizontal="center" vertical="center" textRotation="90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P730-17112%20Interior%20and%20Exterior%20Painting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RFP730-17112 Interior and Exterior Painting Services 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7" sqref="A7"/>
    </sheetView>
  </sheetViews>
  <sheetFormatPr defaultRowHeight="12.75" x14ac:dyDescent="0.2"/>
  <cols>
    <col min="1" max="1" width="54.28515625" customWidth="1"/>
  </cols>
  <sheetData>
    <row r="1" spans="1:2" ht="104.25" customHeight="1" x14ac:dyDescent="0.2">
      <c r="A1" s="68" t="str">
        <f>[1]Cover!A6</f>
        <v xml:space="preserve">RFP730-17112 Interior and Exterior Painting Services </v>
      </c>
      <c r="B1" s="59"/>
    </row>
    <row r="2" spans="1:2" ht="16.5" thickBot="1" x14ac:dyDescent="0.25">
      <c r="A2" s="69"/>
      <c r="B2" s="59"/>
    </row>
    <row r="3" spans="1:2" ht="15.75" x14ac:dyDescent="0.2">
      <c r="A3" s="70" t="s">
        <v>1</v>
      </c>
      <c r="B3" s="59"/>
    </row>
    <row r="4" spans="1:2" ht="15.75" x14ac:dyDescent="0.2">
      <c r="A4" s="71" t="s">
        <v>13</v>
      </c>
      <c r="B4" s="72">
        <v>1</v>
      </c>
    </row>
    <row r="5" spans="1:2" ht="15.75" x14ac:dyDescent="0.2">
      <c r="A5" s="71" t="s">
        <v>14</v>
      </c>
      <c r="B5" s="73">
        <v>2</v>
      </c>
    </row>
    <row r="6" spans="1:2" ht="15.75" x14ac:dyDescent="0.2">
      <c r="A6" s="71" t="s">
        <v>15</v>
      </c>
      <c r="B6" s="72">
        <v>3</v>
      </c>
    </row>
    <row r="7" spans="1:2" ht="15.75" x14ac:dyDescent="0.2">
      <c r="A7" s="71" t="s">
        <v>16</v>
      </c>
      <c r="B7" s="73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2" sqref="E12"/>
    </sheetView>
  </sheetViews>
  <sheetFormatPr defaultRowHeight="15" x14ac:dyDescent="0.2"/>
  <cols>
    <col min="1" max="1" width="42.5703125" style="1" customWidth="1"/>
    <col min="2" max="3" width="9.140625" style="1"/>
    <col min="4" max="4" width="10.85546875" style="1" customWidth="1"/>
    <col min="5" max="16384" width="9.140625" style="1"/>
  </cols>
  <sheetData>
    <row r="1" spans="1:4" ht="15.75" x14ac:dyDescent="0.25">
      <c r="A1" s="98" t="s">
        <v>11</v>
      </c>
      <c r="B1" s="98"/>
      <c r="C1" s="98"/>
      <c r="D1" s="98"/>
    </row>
    <row r="2" spans="1:4" ht="48.75" customHeight="1" x14ac:dyDescent="0.2">
      <c r="A2" s="99" t="str">
        <f>'RFP Submittal'!A1</f>
        <v xml:space="preserve">RFP730-17112 Interior and Exterior Painting Services </v>
      </c>
      <c r="B2" s="99"/>
      <c r="C2" s="99"/>
      <c r="D2" s="99"/>
    </row>
    <row r="3" spans="1:4" ht="15.75" thickBot="1" x14ac:dyDescent="0.25"/>
    <row r="4" spans="1:4" s="7" customFormat="1" ht="98.25" customHeight="1" thickBot="1" x14ac:dyDescent="0.3">
      <c r="A4" s="58" t="s">
        <v>5</v>
      </c>
      <c r="B4" s="100" t="s">
        <v>22</v>
      </c>
      <c r="C4" s="15" t="s">
        <v>12</v>
      </c>
      <c r="D4" s="27" t="s">
        <v>4</v>
      </c>
    </row>
    <row r="5" spans="1:4" ht="16.5" customHeight="1" x14ac:dyDescent="0.2">
      <c r="A5" s="17" t="str">
        <f>'RFP Submittal'!A4</f>
        <v>Genesis Remodeling</v>
      </c>
      <c r="B5" s="17">
        <f>'2'!E4</f>
        <v>6</v>
      </c>
      <c r="C5" s="17">
        <f>B5</f>
        <v>6</v>
      </c>
      <c r="D5" s="18">
        <f>RANK(C5,$C$5:$C$8,0)</f>
        <v>4</v>
      </c>
    </row>
    <row r="6" spans="1:4" ht="16.5" customHeight="1" x14ac:dyDescent="0.2">
      <c r="A6" s="17" t="str">
        <f>'RFP Submittal'!A5</f>
        <v>GG's Construction, LLC</v>
      </c>
      <c r="B6" s="17">
        <f>'2'!E5</f>
        <v>18</v>
      </c>
      <c r="C6" s="17">
        <f t="shared" ref="C6:C8" si="0">B6</f>
        <v>18</v>
      </c>
      <c r="D6" s="18">
        <f>RANK(C6,$C$5:$C$8,0)</f>
        <v>2</v>
      </c>
    </row>
    <row r="7" spans="1:4" ht="16.5" customHeight="1" x14ac:dyDescent="0.2">
      <c r="A7" s="17" t="str">
        <f>'RFP Submittal'!A6</f>
        <v>LMC Corporation</v>
      </c>
      <c r="B7" s="17">
        <f>'2'!E6</f>
        <v>12</v>
      </c>
      <c r="C7" s="17">
        <f t="shared" si="0"/>
        <v>12</v>
      </c>
      <c r="D7" s="18">
        <f>RANK(C7,$C$5:$C$8,0)</f>
        <v>3</v>
      </c>
    </row>
    <row r="8" spans="1:4" x14ac:dyDescent="0.2">
      <c r="A8" s="17" t="str">
        <f>'RFP Submittal'!A7</f>
        <v>Rino Painting, LLC</v>
      </c>
      <c r="B8" s="17">
        <f>'2'!E7</f>
        <v>30</v>
      </c>
      <c r="C8" s="17">
        <f t="shared" si="0"/>
        <v>30</v>
      </c>
      <c r="D8" s="18">
        <f>RANK(C8,$C$5:$C$8,0)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N11" sqref="N11"/>
    </sheetView>
  </sheetViews>
  <sheetFormatPr defaultRowHeight="15" x14ac:dyDescent="0.2"/>
  <cols>
    <col min="1" max="1" width="42.5703125" style="1" customWidth="1"/>
    <col min="2" max="8" width="7.5703125" style="1" customWidth="1"/>
    <col min="9" max="9" width="12.28515625" style="1" customWidth="1"/>
    <col min="10" max="10" width="12.28515625" style="78" customWidth="1"/>
    <col min="11" max="11" width="9.1406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6.25" customHeight="1" x14ac:dyDescent="0.2">
      <c r="A2" s="99" t="str">
        <f>Technical!A2</f>
        <v xml:space="preserve">RFP730-17112 Interior and Exterior Painting Services 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5.75" thickBot="1" x14ac:dyDescent="0.25">
      <c r="I3" s="2"/>
      <c r="J3" s="74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5" t="s">
        <v>2</v>
      </c>
      <c r="J4" s="12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Technical!A5</f>
        <v>Genesis Remodeling</v>
      </c>
      <c r="B5" s="9">
        <f>'1'!J4</f>
        <v>46</v>
      </c>
      <c r="C5" s="9">
        <f>'2'!K4</f>
        <v>44</v>
      </c>
      <c r="D5" s="9">
        <f>'3'!J4</f>
        <v>41</v>
      </c>
      <c r="E5" s="9">
        <f>'4'!J4</f>
        <v>40</v>
      </c>
      <c r="F5" s="9">
        <f>'5'!J4</f>
        <v>44</v>
      </c>
      <c r="G5" s="9">
        <f>'6'!J4</f>
        <v>28</v>
      </c>
      <c r="H5" s="9">
        <f>'7'!J4</f>
        <v>42.6</v>
      </c>
      <c r="I5" s="9">
        <f>AVERAGE(B5:H5)</f>
        <v>40.800000000000004</v>
      </c>
      <c r="J5" s="75">
        <f>'Non-Technical'!C5</f>
        <v>6</v>
      </c>
      <c r="K5" s="9">
        <f>I5+J5</f>
        <v>46.800000000000004</v>
      </c>
      <c r="L5" s="10">
        <f>RANK(K5,$K$5:$K$8,0)</f>
        <v>3</v>
      </c>
    </row>
    <row r="6" spans="1:12" s="67" customFormat="1" ht="16.5" customHeight="1" x14ac:dyDescent="0.2">
      <c r="A6" s="8" t="str">
        <f>Technical!A6</f>
        <v>GG's Construction, LLC</v>
      </c>
      <c r="B6" s="9">
        <f>'1'!J5</f>
        <v>42</v>
      </c>
      <c r="C6" s="9">
        <f>'2'!K5</f>
        <v>66</v>
      </c>
      <c r="D6" s="9">
        <f>'3'!J5</f>
        <v>40.200000000000003</v>
      </c>
      <c r="E6" s="9">
        <f>'4'!J5</f>
        <v>46</v>
      </c>
      <c r="F6" s="9">
        <f>'5'!J5</f>
        <v>40</v>
      </c>
      <c r="G6" s="9">
        <f>'6'!J5</f>
        <v>60</v>
      </c>
      <c r="H6" s="9">
        <f>'7'!J5</f>
        <v>50.4</v>
      </c>
      <c r="I6" s="9">
        <f t="shared" ref="I6:I8" si="0">AVERAGE(B6:H6)</f>
        <v>49.228571428571421</v>
      </c>
      <c r="J6" s="75">
        <f>'Non-Technical'!C6</f>
        <v>18</v>
      </c>
      <c r="K6" s="9">
        <f t="shared" ref="K6:K8" si="1">I6+J6</f>
        <v>67.228571428571428</v>
      </c>
      <c r="L6" s="77">
        <f>RANK(K6,$K$5:$K$8,0)</f>
        <v>2</v>
      </c>
    </row>
    <row r="7" spans="1:12" s="67" customFormat="1" ht="16.5" customHeight="1" x14ac:dyDescent="0.2">
      <c r="A7" s="8" t="str">
        <f>Technical!A7</f>
        <v>LMC Corporation</v>
      </c>
      <c r="B7" s="9">
        <f>'1'!J6</f>
        <v>28</v>
      </c>
      <c r="C7" s="9">
        <f>'2'!K6</f>
        <v>42</v>
      </c>
      <c r="D7" s="9">
        <f>'3'!J6</f>
        <v>28.8</v>
      </c>
      <c r="E7" s="9">
        <f>'4'!J6</f>
        <v>34</v>
      </c>
      <c r="F7" s="9">
        <f>'5'!J6</f>
        <v>20</v>
      </c>
      <c r="G7" s="9">
        <f>'6'!J6</f>
        <v>35</v>
      </c>
      <c r="H7" s="9">
        <f>'7'!J6</f>
        <v>45.2</v>
      </c>
      <c r="I7" s="9">
        <f t="shared" si="0"/>
        <v>33.285714285714285</v>
      </c>
      <c r="J7" s="75">
        <f>'Non-Technical'!C7</f>
        <v>12</v>
      </c>
      <c r="K7" s="9">
        <f t="shared" si="1"/>
        <v>45.285714285714285</v>
      </c>
      <c r="L7" s="10">
        <f>RANK(K7,$K$5:$K$8,0)</f>
        <v>4</v>
      </c>
    </row>
    <row r="8" spans="1:12" s="80" customFormat="1" x14ac:dyDescent="0.2">
      <c r="A8" s="16" t="str">
        <f>Technical!A8</f>
        <v>Rino Painting, LLC</v>
      </c>
      <c r="B8" s="14">
        <f>'1'!J7</f>
        <v>38</v>
      </c>
      <c r="C8" s="14">
        <f>'2'!K7</f>
        <v>68</v>
      </c>
      <c r="D8" s="14">
        <f>'3'!J7</f>
        <v>38.799999999999997</v>
      </c>
      <c r="E8" s="14">
        <f>'4'!J7</f>
        <v>49</v>
      </c>
      <c r="F8" s="14">
        <f>'5'!J7</f>
        <v>28</v>
      </c>
      <c r="G8" s="14">
        <f>'6'!J7</f>
        <v>34</v>
      </c>
      <c r="H8" s="14">
        <f>'7'!J7</f>
        <v>42.8</v>
      </c>
      <c r="I8" s="14">
        <f t="shared" si="0"/>
        <v>42.657142857142858</v>
      </c>
      <c r="J8" s="79">
        <f>'Non-Technical'!C8</f>
        <v>30</v>
      </c>
      <c r="K8" s="14">
        <f t="shared" si="1"/>
        <v>72.657142857142858</v>
      </c>
      <c r="L8" s="19">
        <f>RANK(K8,$K$5:$K$8,0)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1" sqref="F1"/>
    </sheetView>
  </sheetViews>
  <sheetFormatPr defaultRowHeight="12.75" x14ac:dyDescent="0.2"/>
  <cols>
    <col min="5" max="5" width="9.140625" style="82"/>
    <col min="8" max="9" width="9.140625" style="59"/>
  </cols>
  <sheetData>
    <row r="1" spans="1:13" ht="15.75" customHeight="1" x14ac:dyDescent="0.25">
      <c r="A1" s="26" t="s">
        <v>0</v>
      </c>
      <c r="B1" s="26"/>
      <c r="C1" s="26"/>
      <c r="D1" s="26"/>
      <c r="E1" s="83"/>
      <c r="F1" s="23" t="s">
        <v>21</v>
      </c>
      <c r="G1" s="23"/>
      <c r="H1" s="23"/>
      <c r="I1" s="23"/>
      <c r="J1" s="23"/>
    </row>
    <row r="2" spans="1:13" ht="15.75" x14ac:dyDescent="0.25">
      <c r="A2" s="26"/>
      <c r="B2" s="25"/>
      <c r="C2" s="24"/>
      <c r="D2" s="24"/>
      <c r="F2" s="24"/>
      <c r="G2" s="24"/>
      <c r="J2" s="24"/>
    </row>
    <row r="3" spans="1:13" x14ac:dyDescent="0.2">
      <c r="A3" s="95" t="s">
        <v>5</v>
      </c>
      <c r="B3" s="95"/>
      <c r="C3" s="95"/>
      <c r="D3" s="95"/>
      <c r="E3" s="84" t="s">
        <v>6</v>
      </c>
      <c r="F3" s="21" t="s">
        <v>7</v>
      </c>
      <c r="G3" s="21" t="s">
        <v>8</v>
      </c>
      <c r="H3" s="21" t="s">
        <v>17</v>
      </c>
      <c r="I3" s="21" t="s">
        <v>18</v>
      </c>
      <c r="J3" s="20" t="s">
        <v>9</v>
      </c>
    </row>
    <row r="4" spans="1:13" x14ac:dyDescent="0.2">
      <c r="A4" s="94" t="str">
        <f>'RFP Submittal'!A4</f>
        <v>Genesis Remodeling</v>
      </c>
      <c r="B4" s="94"/>
      <c r="C4" s="94"/>
      <c r="D4" s="94"/>
      <c r="E4" s="82">
        <v>0</v>
      </c>
      <c r="F4" s="87">
        <v>18</v>
      </c>
      <c r="G4" s="87">
        <v>7</v>
      </c>
      <c r="H4" s="87">
        <v>7</v>
      </c>
      <c r="I4" s="87">
        <v>14</v>
      </c>
      <c r="J4" s="22">
        <f>SUM(E4:I4)</f>
        <v>46</v>
      </c>
    </row>
    <row r="5" spans="1:13" x14ac:dyDescent="0.2">
      <c r="A5" s="94" t="str">
        <f>'RFP Submittal'!A5</f>
        <v>GG's Construction, LLC</v>
      </c>
      <c r="B5" s="94"/>
      <c r="C5" s="94"/>
      <c r="D5" s="94"/>
      <c r="E5" s="82">
        <v>0</v>
      </c>
      <c r="F5" s="87">
        <v>18</v>
      </c>
      <c r="G5" s="87">
        <v>6</v>
      </c>
      <c r="H5" s="87">
        <v>6</v>
      </c>
      <c r="I5" s="87">
        <v>12</v>
      </c>
      <c r="J5" s="22">
        <f t="shared" ref="J5:J7" si="0">SUM(E5:I5)</f>
        <v>42</v>
      </c>
      <c r="M5" s="11"/>
    </row>
    <row r="6" spans="1:13" x14ac:dyDescent="0.2">
      <c r="A6" s="94" t="str">
        <f>'RFP Submittal'!A6</f>
        <v>LMC Corporation</v>
      </c>
      <c r="B6" s="94"/>
      <c r="C6" s="94"/>
      <c r="D6" s="94"/>
      <c r="E6" s="82">
        <v>0</v>
      </c>
      <c r="F6" s="87">
        <v>18</v>
      </c>
      <c r="G6" s="87">
        <v>4</v>
      </c>
      <c r="H6" s="87">
        <v>2</v>
      </c>
      <c r="I6" s="87">
        <v>4</v>
      </c>
      <c r="J6" s="22">
        <f t="shared" si="0"/>
        <v>28</v>
      </c>
      <c r="M6" s="11"/>
    </row>
    <row r="7" spans="1:13" x14ac:dyDescent="0.2">
      <c r="A7" s="94" t="str">
        <f>'RFP Submittal'!A7</f>
        <v>Rino Painting, LLC</v>
      </c>
      <c r="B7" s="94"/>
      <c r="C7" s="94"/>
      <c r="D7" s="94"/>
      <c r="E7" s="82">
        <v>0</v>
      </c>
      <c r="F7" s="87">
        <v>18</v>
      </c>
      <c r="G7" s="87">
        <v>4</v>
      </c>
      <c r="H7" s="87">
        <v>4</v>
      </c>
      <c r="I7" s="87">
        <v>12</v>
      </c>
      <c r="J7" s="22">
        <f t="shared" si="0"/>
        <v>38</v>
      </c>
    </row>
    <row r="8" spans="1:13" x14ac:dyDescent="0.2">
      <c r="A8" s="63"/>
      <c r="B8" s="63"/>
      <c r="C8" s="63"/>
      <c r="D8" s="63"/>
      <c r="F8" s="63"/>
      <c r="G8" s="63"/>
      <c r="H8" s="63"/>
      <c r="I8" s="63"/>
      <c r="J8" s="63"/>
    </row>
  </sheetData>
  <mergeCells count="5"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"/>
  <sheetViews>
    <sheetView workbookViewId="0">
      <selection activeCell="F1" sqref="F1"/>
    </sheetView>
  </sheetViews>
  <sheetFormatPr defaultRowHeight="12.75" x14ac:dyDescent="0.2"/>
  <cols>
    <col min="8" max="9" width="9.140625" style="86"/>
    <col min="10" max="10" width="10.28515625" style="91" customWidth="1"/>
  </cols>
  <sheetData>
    <row r="1" spans="1:11" ht="15.75" x14ac:dyDescent="0.25">
      <c r="A1" s="30" t="s">
        <v>0</v>
      </c>
      <c r="B1" s="30"/>
      <c r="C1" s="30"/>
      <c r="D1" s="30"/>
      <c r="E1" s="23"/>
      <c r="F1" s="23" t="s">
        <v>22</v>
      </c>
      <c r="G1" s="23"/>
      <c r="H1" s="23"/>
      <c r="I1" s="23"/>
      <c r="J1" s="83"/>
      <c r="K1" s="23"/>
    </row>
    <row r="2" spans="1:11" ht="15.75" x14ac:dyDescent="0.25">
      <c r="A2" s="30"/>
      <c r="B2" s="29"/>
      <c r="C2" s="28"/>
      <c r="D2" s="28"/>
      <c r="E2" s="28"/>
      <c r="F2" s="28"/>
      <c r="G2" s="28"/>
      <c r="K2" s="28"/>
    </row>
    <row r="3" spans="1:11" x14ac:dyDescent="0.2">
      <c r="A3" s="97" t="s">
        <v>5</v>
      </c>
      <c r="B3" s="97"/>
      <c r="C3" s="97"/>
      <c r="D3" s="97"/>
      <c r="E3" s="76" t="s">
        <v>6</v>
      </c>
      <c r="F3" s="33" t="s">
        <v>7</v>
      </c>
      <c r="G3" s="33" t="s">
        <v>8</v>
      </c>
      <c r="H3" s="21" t="s">
        <v>17</v>
      </c>
      <c r="I3" s="21" t="s">
        <v>18</v>
      </c>
      <c r="J3" s="92" t="s">
        <v>20</v>
      </c>
      <c r="K3" s="31" t="s">
        <v>9</v>
      </c>
    </row>
    <row r="4" spans="1:11" x14ac:dyDescent="0.2">
      <c r="A4" s="96" t="str">
        <f>'RFP Submittal'!A4</f>
        <v>Genesis Remodeling</v>
      </c>
      <c r="B4" s="96"/>
      <c r="C4" s="96"/>
      <c r="D4" s="96"/>
      <c r="E4" s="85">
        <v>6</v>
      </c>
      <c r="F4" s="88">
        <v>18</v>
      </c>
      <c r="G4" s="88">
        <v>2</v>
      </c>
      <c r="H4" s="88">
        <v>6</v>
      </c>
      <c r="I4" s="88">
        <v>12</v>
      </c>
      <c r="J4" s="93">
        <f>SUM(F4:I4)</f>
        <v>38</v>
      </c>
      <c r="K4" s="32">
        <f>SUM(E4:I4)</f>
        <v>44</v>
      </c>
    </row>
    <row r="5" spans="1:11" x14ac:dyDescent="0.2">
      <c r="A5" s="96" t="str">
        <f>'RFP Submittal'!A5</f>
        <v>GG's Construction, LLC</v>
      </c>
      <c r="B5" s="96"/>
      <c r="C5" s="96"/>
      <c r="D5" s="96"/>
      <c r="E5" s="85">
        <v>18</v>
      </c>
      <c r="F5" s="88">
        <v>24</v>
      </c>
      <c r="G5" s="88">
        <v>2</v>
      </c>
      <c r="H5" s="88">
        <v>6</v>
      </c>
      <c r="I5" s="88">
        <v>16</v>
      </c>
      <c r="J5" s="93">
        <f t="shared" ref="J5:J7" si="0">SUM(F5:I5)</f>
        <v>48</v>
      </c>
      <c r="K5" s="90">
        <f t="shared" ref="K5:K7" si="1">SUM(E5:I5)</f>
        <v>66</v>
      </c>
    </row>
    <row r="6" spans="1:11" x14ac:dyDescent="0.2">
      <c r="A6" s="96" t="str">
        <f>'RFP Submittal'!A6</f>
        <v>LMC Corporation</v>
      </c>
      <c r="B6" s="96"/>
      <c r="C6" s="96"/>
      <c r="D6" s="96"/>
      <c r="E6" s="85">
        <v>12</v>
      </c>
      <c r="F6" s="88">
        <v>18</v>
      </c>
      <c r="G6" s="88">
        <v>6</v>
      </c>
      <c r="H6" s="88">
        <v>2</v>
      </c>
      <c r="I6" s="88">
        <v>4</v>
      </c>
      <c r="J6" s="93">
        <f t="shared" si="0"/>
        <v>30</v>
      </c>
      <c r="K6" s="90">
        <f t="shared" si="1"/>
        <v>42</v>
      </c>
    </row>
    <row r="7" spans="1:11" x14ac:dyDescent="0.2">
      <c r="A7" s="96" t="str">
        <f>'RFP Submittal'!A7</f>
        <v>Rino Painting, LLC</v>
      </c>
      <c r="B7" s="96"/>
      <c r="C7" s="96"/>
      <c r="D7" s="96"/>
      <c r="E7" s="85">
        <v>30</v>
      </c>
      <c r="F7" s="88">
        <v>18</v>
      </c>
      <c r="G7" s="88">
        <v>2</v>
      </c>
      <c r="H7" s="88">
        <v>6</v>
      </c>
      <c r="I7" s="88">
        <v>12</v>
      </c>
      <c r="J7" s="93">
        <f t="shared" si="0"/>
        <v>38</v>
      </c>
      <c r="K7" s="90">
        <f t="shared" si="1"/>
        <v>68</v>
      </c>
    </row>
  </sheetData>
  <mergeCells count="5">
    <mergeCell ref="A6:D6"/>
    <mergeCell ref="A5:D5"/>
    <mergeCell ref="A3:D3"/>
    <mergeCell ref="A4:D4"/>
    <mergeCell ref="A7:D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1" sqref="F1"/>
    </sheetView>
  </sheetViews>
  <sheetFormatPr defaultRowHeight="12.75" x14ac:dyDescent="0.2"/>
  <cols>
    <col min="5" max="5" width="9.140625" style="82"/>
    <col min="8" max="9" width="9.140625" style="86"/>
  </cols>
  <sheetData>
    <row r="1" spans="1:10" ht="15.75" x14ac:dyDescent="0.25">
      <c r="A1" s="36" t="s">
        <v>0</v>
      </c>
      <c r="B1" s="36"/>
      <c r="C1" s="36"/>
      <c r="D1" s="36"/>
      <c r="E1" s="81"/>
      <c r="F1" s="13" t="s">
        <v>23</v>
      </c>
      <c r="G1" s="13"/>
      <c r="H1" s="13"/>
      <c r="I1" s="13"/>
      <c r="J1" s="13"/>
    </row>
    <row r="2" spans="1:10" ht="15.75" x14ac:dyDescent="0.25">
      <c r="A2" s="36"/>
      <c r="B2" s="35"/>
      <c r="C2" s="34"/>
      <c r="D2" s="34"/>
      <c r="F2" s="34"/>
      <c r="G2" s="34"/>
      <c r="J2" s="34"/>
    </row>
    <row r="3" spans="1:10" x14ac:dyDescent="0.2">
      <c r="A3" s="97" t="s">
        <v>5</v>
      </c>
      <c r="B3" s="97"/>
      <c r="C3" s="97"/>
      <c r="D3" s="97"/>
      <c r="E3" s="76" t="s">
        <v>6</v>
      </c>
      <c r="F3" s="39" t="s">
        <v>7</v>
      </c>
      <c r="G3" s="39" t="s">
        <v>8</v>
      </c>
      <c r="H3" s="21" t="s">
        <v>17</v>
      </c>
      <c r="I3" s="21" t="s">
        <v>18</v>
      </c>
      <c r="J3" s="37" t="s">
        <v>9</v>
      </c>
    </row>
    <row r="4" spans="1:10" x14ac:dyDescent="0.2">
      <c r="A4" s="96" t="str">
        <f>'RFP Submittal'!A4</f>
        <v>Genesis Remodeling</v>
      </c>
      <c r="B4" s="96"/>
      <c r="C4" s="96"/>
      <c r="D4" s="96"/>
      <c r="E4" s="85">
        <v>0</v>
      </c>
      <c r="F4" s="89">
        <v>18</v>
      </c>
      <c r="G4" s="89">
        <v>5.8</v>
      </c>
      <c r="H4" s="89">
        <v>5.6</v>
      </c>
      <c r="I4" s="89">
        <v>11.6</v>
      </c>
      <c r="J4" s="38">
        <f>SUM(E4:I4)</f>
        <v>41</v>
      </c>
    </row>
    <row r="5" spans="1:10" x14ac:dyDescent="0.2">
      <c r="A5" s="96" t="str">
        <f>'RFP Submittal'!A5</f>
        <v>GG's Construction, LLC</v>
      </c>
      <c r="B5" s="96"/>
      <c r="C5" s="96"/>
      <c r="D5" s="96"/>
      <c r="E5" s="85">
        <v>0</v>
      </c>
      <c r="F5" s="89">
        <v>17.399999999999999</v>
      </c>
      <c r="G5" s="89">
        <v>5.8</v>
      </c>
      <c r="H5" s="89">
        <v>5.4</v>
      </c>
      <c r="I5" s="89">
        <v>11.6</v>
      </c>
      <c r="J5" s="90">
        <f t="shared" ref="J5:J7" si="0">SUM(E5:I5)</f>
        <v>40.200000000000003</v>
      </c>
    </row>
    <row r="6" spans="1:10" x14ac:dyDescent="0.2">
      <c r="A6" s="96" t="str">
        <f>'RFP Submittal'!A6</f>
        <v>LMC Corporation</v>
      </c>
      <c r="B6" s="96"/>
      <c r="C6" s="96"/>
      <c r="D6" s="96"/>
      <c r="E6" s="85">
        <v>0</v>
      </c>
      <c r="F6" s="89">
        <v>18</v>
      </c>
      <c r="G6" s="89">
        <v>4</v>
      </c>
      <c r="H6" s="89">
        <v>2.8</v>
      </c>
      <c r="I6" s="89">
        <v>4</v>
      </c>
      <c r="J6" s="90">
        <f t="shared" si="0"/>
        <v>28.8</v>
      </c>
    </row>
    <row r="7" spans="1:10" x14ac:dyDescent="0.2">
      <c r="A7" s="96" t="str">
        <f>'RFP Submittal'!A7</f>
        <v>Rino Painting, LLC</v>
      </c>
      <c r="B7" s="96"/>
      <c r="C7" s="96"/>
      <c r="D7" s="96"/>
      <c r="E7" s="85">
        <v>0</v>
      </c>
      <c r="F7" s="89">
        <v>16.2</v>
      </c>
      <c r="G7" s="89">
        <v>5.6</v>
      </c>
      <c r="H7" s="89">
        <v>5.4</v>
      </c>
      <c r="I7" s="89">
        <v>11.6</v>
      </c>
      <c r="J7" s="90">
        <f t="shared" si="0"/>
        <v>38.799999999999997</v>
      </c>
    </row>
  </sheetData>
  <mergeCells count="5">
    <mergeCell ref="A6:D6"/>
    <mergeCell ref="A5:D5"/>
    <mergeCell ref="A3:D3"/>
    <mergeCell ref="A4:D4"/>
    <mergeCell ref="A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5" sqref="F5"/>
    </sheetView>
  </sheetViews>
  <sheetFormatPr defaultRowHeight="12.75" x14ac:dyDescent="0.2"/>
  <cols>
    <col min="5" max="5" width="9.140625" style="82"/>
    <col min="8" max="9" width="9.140625" style="86"/>
  </cols>
  <sheetData>
    <row r="1" spans="1:10" ht="15.75" x14ac:dyDescent="0.25">
      <c r="A1" s="42" t="s">
        <v>0</v>
      </c>
      <c r="B1" s="42"/>
      <c r="C1" s="42"/>
      <c r="D1" s="42"/>
      <c r="E1" s="81"/>
      <c r="F1" s="13" t="s">
        <v>25</v>
      </c>
      <c r="G1" s="13"/>
      <c r="H1" s="13"/>
      <c r="I1" s="13"/>
      <c r="J1" s="13"/>
    </row>
    <row r="2" spans="1:10" ht="15.75" x14ac:dyDescent="0.25">
      <c r="A2" s="42"/>
      <c r="B2" s="41"/>
      <c r="C2" s="40"/>
      <c r="D2" s="40"/>
      <c r="F2" s="40"/>
      <c r="G2" s="40"/>
      <c r="J2" s="40"/>
    </row>
    <row r="3" spans="1:10" x14ac:dyDescent="0.2">
      <c r="A3" s="97" t="s">
        <v>5</v>
      </c>
      <c r="B3" s="97"/>
      <c r="C3" s="97"/>
      <c r="D3" s="97"/>
      <c r="E3" s="76" t="s">
        <v>6</v>
      </c>
      <c r="F3" s="45" t="s">
        <v>7</v>
      </c>
      <c r="G3" s="45" t="s">
        <v>8</v>
      </c>
      <c r="H3" s="66" t="s">
        <v>17</v>
      </c>
      <c r="I3" s="66" t="s">
        <v>18</v>
      </c>
      <c r="J3" s="43" t="s">
        <v>9</v>
      </c>
    </row>
    <row r="4" spans="1:10" x14ac:dyDescent="0.2">
      <c r="A4" s="96" t="str">
        <f>'RFP Submittal'!A4</f>
        <v>Genesis Remodeling</v>
      </c>
      <c r="B4" s="96"/>
      <c r="C4" s="96"/>
      <c r="D4" s="96"/>
      <c r="E4" s="85">
        <v>0</v>
      </c>
      <c r="F4" s="89">
        <v>18</v>
      </c>
      <c r="G4" s="89">
        <v>4</v>
      </c>
      <c r="H4" s="89">
        <v>6</v>
      </c>
      <c r="I4" s="89">
        <v>12</v>
      </c>
      <c r="J4" s="44">
        <f>SUM(E4:I4)</f>
        <v>40</v>
      </c>
    </row>
    <row r="5" spans="1:10" x14ac:dyDescent="0.2">
      <c r="A5" s="96" t="str">
        <f>'RFP Submittal'!A5</f>
        <v>GG's Construction, LLC</v>
      </c>
      <c r="B5" s="96"/>
      <c r="C5" s="96"/>
      <c r="D5" s="96"/>
      <c r="E5" s="85">
        <v>0</v>
      </c>
      <c r="F5" s="89">
        <v>24</v>
      </c>
      <c r="G5" s="89">
        <v>4</v>
      </c>
      <c r="H5" s="89">
        <v>6</v>
      </c>
      <c r="I5" s="89">
        <v>12</v>
      </c>
      <c r="J5" s="90">
        <f t="shared" ref="J5:J7" si="0">SUM(E5:I5)</f>
        <v>46</v>
      </c>
    </row>
    <row r="6" spans="1:10" x14ac:dyDescent="0.2">
      <c r="A6" s="96" t="str">
        <f>'RFP Submittal'!A6</f>
        <v>LMC Corporation</v>
      </c>
      <c r="B6" s="96"/>
      <c r="C6" s="96"/>
      <c r="D6" s="96"/>
      <c r="E6" s="85">
        <v>0</v>
      </c>
      <c r="F6" s="89">
        <v>18</v>
      </c>
      <c r="G6" s="89">
        <v>4</v>
      </c>
      <c r="H6" s="89">
        <v>4</v>
      </c>
      <c r="I6" s="89">
        <v>8</v>
      </c>
      <c r="J6" s="90">
        <f t="shared" si="0"/>
        <v>34</v>
      </c>
    </row>
    <row r="7" spans="1:10" x14ac:dyDescent="0.2">
      <c r="A7" s="96" t="str">
        <f>'RFP Submittal'!A7</f>
        <v>Rino Painting, LLC</v>
      </c>
      <c r="B7" s="96"/>
      <c r="C7" s="96"/>
      <c r="D7" s="96"/>
      <c r="E7" s="85">
        <v>0</v>
      </c>
      <c r="F7" s="89">
        <v>21</v>
      </c>
      <c r="G7" s="89">
        <v>6</v>
      </c>
      <c r="H7" s="89">
        <v>6</v>
      </c>
      <c r="I7" s="89">
        <v>16</v>
      </c>
      <c r="J7" s="90">
        <f t="shared" si="0"/>
        <v>49</v>
      </c>
    </row>
  </sheetData>
  <mergeCells count="5"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1" sqref="F1"/>
    </sheetView>
  </sheetViews>
  <sheetFormatPr defaultRowHeight="12.75" x14ac:dyDescent="0.2"/>
  <cols>
    <col min="5" max="5" width="9.140625" style="82"/>
    <col min="8" max="9" width="9.140625" style="86"/>
  </cols>
  <sheetData>
    <row r="1" spans="1:10" ht="15.75" x14ac:dyDescent="0.25">
      <c r="A1" s="48" t="s">
        <v>0</v>
      </c>
      <c r="B1" s="48"/>
      <c r="C1" s="48"/>
      <c r="D1" s="48"/>
      <c r="E1" s="81"/>
      <c r="F1" s="13" t="s">
        <v>24</v>
      </c>
      <c r="G1" s="13"/>
      <c r="H1" s="13"/>
      <c r="I1" s="13"/>
      <c r="J1" s="13"/>
    </row>
    <row r="2" spans="1:10" ht="15.75" x14ac:dyDescent="0.25">
      <c r="A2" s="48"/>
      <c r="B2" s="47"/>
      <c r="C2" s="46"/>
      <c r="D2" s="46"/>
      <c r="F2" s="46"/>
      <c r="G2" s="46"/>
      <c r="J2" s="46"/>
    </row>
    <row r="3" spans="1:10" x14ac:dyDescent="0.2">
      <c r="A3" s="97" t="s">
        <v>5</v>
      </c>
      <c r="B3" s="97"/>
      <c r="C3" s="97"/>
      <c r="D3" s="97"/>
      <c r="E3" s="76" t="s">
        <v>6</v>
      </c>
      <c r="F3" s="51" t="s">
        <v>7</v>
      </c>
      <c r="G3" s="51" t="s">
        <v>8</v>
      </c>
      <c r="H3" s="66" t="s">
        <v>17</v>
      </c>
      <c r="I3" s="66" t="s">
        <v>18</v>
      </c>
      <c r="J3" s="49" t="s">
        <v>9</v>
      </c>
    </row>
    <row r="4" spans="1:10" x14ac:dyDescent="0.2">
      <c r="A4" s="96" t="str">
        <f>'RFP Submittal'!A4</f>
        <v>Genesis Remodeling</v>
      </c>
      <c r="B4" s="96"/>
      <c r="C4" s="96"/>
      <c r="D4" s="96"/>
      <c r="E4" s="85">
        <v>0</v>
      </c>
      <c r="F4" s="89">
        <v>18</v>
      </c>
      <c r="G4" s="89">
        <v>6</v>
      </c>
      <c r="H4" s="89">
        <v>8</v>
      </c>
      <c r="I4" s="89">
        <v>12</v>
      </c>
      <c r="J4" s="50">
        <f>SUM(E4:I4)</f>
        <v>44</v>
      </c>
    </row>
    <row r="5" spans="1:10" x14ac:dyDescent="0.2">
      <c r="A5" s="96" t="str">
        <f>'RFP Submittal'!A5</f>
        <v>GG's Construction, LLC</v>
      </c>
      <c r="B5" s="96"/>
      <c r="C5" s="96"/>
      <c r="D5" s="96"/>
      <c r="E5" s="85">
        <v>0</v>
      </c>
      <c r="F5" s="89">
        <v>24</v>
      </c>
      <c r="G5" s="89">
        <v>4</v>
      </c>
      <c r="H5" s="89">
        <v>4</v>
      </c>
      <c r="I5" s="89">
        <v>8</v>
      </c>
      <c r="J5" s="90">
        <f t="shared" ref="J5:J7" si="0">SUM(E5:I5)</f>
        <v>40</v>
      </c>
    </row>
    <row r="6" spans="1:10" x14ac:dyDescent="0.2">
      <c r="A6" s="96" t="str">
        <f>'RFP Submittal'!A6</f>
        <v>LMC Corporation</v>
      </c>
      <c r="B6" s="96"/>
      <c r="C6" s="96"/>
      <c r="D6" s="96"/>
      <c r="E6" s="85">
        <v>0</v>
      </c>
      <c r="F6" s="89">
        <v>12</v>
      </c>
      <c r="G6" s="89">
        <v>2</v>
      </c>
      <c r="H6" s="89">
        <v>2</v>
      </c>
      <c r="I6" s="89">
        <v>4</v>
      </c>
      <c r="J6" s="90">
        <f t="shared" si="0"/>
        <v>20</v>
      </c>
    </row>
    <row r="7" spans="1:10" x14ac:dyDescent="0.2">
      <c r="A7" s="96" t="str">
        <f>'RFP Submittal'!A7</f>
        <v>Rino Painting, LLC</v>
      </c>
      <c r="B7" s="96"/>
      <c r="C7" s="96"/>
      <c r="D7" s="96"/>
      <c r="E7" s="85">
        <v>0</v>
      </c>
      <c r="F7" s="89">
        <v>12</v>
      </c>
      <c r="G7" s="89">
        <v>4</v>
      </c>
      <c r="H7" s="89">
        <v>4</v>
      </c>
      <c r="I7" s="89">
        <v>8</v>
      </c>
      <c r="J7" s="90">
        <f t="shared" si="0"/>
        <v>28</v>
      </c>
    </row>
  </sheetData>
  <mergeCells count="5"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E30" sqref="E30"/>
    </sheetView>
  </sheetViews>
  <sheetFormatPr defaultRowHeight="12.75" x14ac:dyDescent="0.2"/>
  <cols>
    <col min="5" max="5" width="9.140625" style="82"/>
    <col min="8" max="9" width="9.140625" style="86"/>
  </cols>
  <sheetData>
    <row r="1" spans="1:10" ht="15.75" x14ac:dyDescent="0.25">
      <c r="A1" s="54" t="s">
        <v>0</v>
      </c>
      <c r="B1" s="54"/>
      <c r="C1" s="54"/>
      <c r="D1" s="54"/>
      <c r="E1" s="81"/>
      <c r="F1" s="13" t="s">
        <v>26</v>
      </c>
      <c r="G1" s="13"/>
      <c r="H1" s="13"/>
      <c r="I1" s="13"/>
      <c r="J1" s="13"/>
    </row>
    <row r="2" spans="1:10" ht="15.75" x14ac:dyDescent="0.25">
      <c r="A2" s="54"/>
      <c r="B2" s="53"/>
      <c r="C2" s="52"/>
      <c r="D2" s="52"/>
      <c r="F2" s="52"/>
      <c r="G2" s="52"/>
      <c r="J2" s="52"/>
    </row>
    <row r="3" spans="1:10" x14ac:dyDescent="0.2">
      <c r="A3" s="97" t="s">
        <v>5</v>
      </c>
      <c r="B3" s="97"/>
      <c r="C3" s="97"/>
      <c r="D3" s="97"/>
      <c r="E3" s="76" t="s">
        <v>6</v>
      </c>
      <c r="F3" s="57" t="s">
        <v>7</v>
      </c>
      <c r="G3" s="57" t="s">
        <v>8</v>
      </c>
      <c r="H3" s="66" t="s">
        <v>17</v>
      </c>
      <c r="I3" s="66" t="s">
        <v>18</v>
      </c>
      <c r="J3" s="55" t="s">
        <v>9</v>
      </c>
    </row>
    <row r="4" spans="1:10" x14ac:dyDescent="0.2">
      <c r="A4" s="96" t="str">
        <f>'RFP Submittal'!A4</f>
        <v>Genesis Remodeling</v>
      </c>
      <c r="B4" s="96"/>
      <c r="C4" s="96"/>
      <c r="D4" s="96"/>
      <c r="E4" s="85">
        <v>0</v>
      </c>
      <c r="F4" s="89">
        <v>6</v>
      </c>
      <c r="G4" s="89">
        <v>4</v>
      </c>
      <c r="H4" s="89">
        <v>2</v>
      </c>
      <c r="I4" s="89">
        <v>16</v>
      </c>
      <c r="J4" s="56">
        <f>SUM(E4:I4)</f>
        <v>28</v>
      </c>
    </row>
    <row r="5" spans="1:10" x14ac:dyDescent="0.2">
      <c r="A5" s="96" t="str">
        <f>'RFP Submittal'!A5</f>
        <v>GG's Construction, LLC</v>
      </c>
      <c r="B5" s="96"/>
      <c r="C5" s="96"/>
      <c r="D5" s="96"/>
      <c r="E5" s="85">
        <v>0</v>
      </c>
      <c r="F5" s="89">
        <v>30</v>
      </c>
      <c r="G5" s="89">
        <v>6</v>
      </c>
      <c r="H5" s="89">
        <v>8</v>
      </c>
      <c r="I5" s="89">
        <v>16</v>
      </c>
      <c r="J5" s="90">
        <f t="shared" ref="J5:J7" si="0">SUM(E5:I5)</f>
        <v>60</v>
      </c>
    </row>
    <row r="6" spans="1:10" x14ac:dyDescent="0.2">
      <c r="A6" s="96" t="str">
        <f>'RFP Submittal'!A6</f>
        <v>LMC Corporation</v>
      </c>
      <c r="B6" s="96"/>
      <c r="C6" s="96"/>
      <c r="D6" s="96"/>
      <c r="E6" s="85">
        <v>0</v>
      </c>
      <c r="F6" s="89">
        <v>6</v>
      </c>
      <c r="G6" s="89">
        <v>9</v>
      </c>
      <c r="H6" s="89">
        <v>4</v>
      </c>
      <c r="I6" s="89">
        <v>16</v>
      </c>
      <c r="J6" s="90">
        <f t="shared" si="0"/>
        <v>35</v>
      </c>
    </row>
    <row r="7" spans="1:10" x14ac:dyDescent="0.2">
      <c r="A7" s="96" t="str">
        <f>'RFP Submittal'!A7</f>
        <v>Rino Painting, LLC</v>
      </c>
      <c r="B7" s="96"/>
      <c r="C7" s="96"/>
      <c r="D7" s="96"/>
      <c r="E7" s="85">
        <v>0</v>
      </c>
      <c r="F7" s="89">
        <v>18</v>
      </c>
      <c r="G7" s="89">
        <v>4</v>
      </c>
      <c r="H7" s="89">
        <v>4</v>
      </c>
      <c r="I7" s="89">
        <v>8</v>
      </c>
      <c r="J7" s="90">
        <f t="shared" si="0"/>
        <v>34</v>
      </c>
    </row>
  </sheetData>
  <mergeCells count="5">
    <mergeCell ref="A6:D6"/>
    <mergeCell ref="A5:D5"/>
    <mergeCell ref="A3:D3"/>
    <mergeCell ref="A4:D4"/>
    <mergeCell ref="A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18" sqref="I18"/>
    </sheetView>
  </sheetViews>
  <sheetFormatPr defaultRowHeight="12.75" x14ac:dyDescent="0.2"/>
  <cols>
    <col min="5" max="5" width="9.140625" style="82"/>
    <col min="8" max="9" width="9.140625" style="86"/>
  </cols>
  <sheetData>
    <row r="1" spans="1:10" ht="15.75" x14ac:dyDescent="0.25">
      <c r="A1" s="62" t="s">
        <v>0</v>
      </c>
      <c r="B1" s="62"/>
      <c r="C1" s="62"/>
      <c r="D1" s="62"/>
      <c r="E1" s="81"/>
      <c r="F1" s="13" t="s">
        <v>27</v>
      </c>
      <c r="G1" s="13"/>
      <c r="H1" s="13"/>
      <c r="I1" s="13"/>
      <c r="J1" s="13"/>
    </row>
    <row r="2" spans="1:10" ht="15.75" x14ac:dyDescent="0.25">
      <c r="A2" s="62"/>
      <c r="B2" s="61"/>
      <c r="C2" s="59"/>
      <c r="D2" s="59"/>
      <c r="F2" s="59"/>
      <c r="G2" s="59"/>
      <c r="J2" s="59"/>
    </row>
    <row r="3" spans="1:10" x14ac:dyDescent="0.2">
      <c r="A3" s="97" t="s">
        <v>5</v>
      </c>
      <c r="B3" s="97"/>
      <c r="C3" s="97"/>
      <c r="D3" s="97"/>
      <c r="E3" s="76" t="s">
        <v>6</v>
      </c>
      <c r="F3" s="66" t="s">
        <v>7</v>
      </c>
      <c r="G3" s="66" t="s">
        <v>8</v>
      </c>
      <c r="H3" s="66" t="s">
        <v>17</v>
      </c>
      <c r="I3" s="66" t="s">
        <v>18</v>
      </c>
      <c r="J3" s="64" t="s">
        <v>9</v>
      </c>
    </row>
    <row r="4" spans="1:10" x14ac:dyDescent="0.2">
      <c r="A4" s="96" t="str">
        <f>'RFP Submittal'!A4</f>
        <v>Genesis Remodeling</v>
      </c>
      <c r="B4" s="96"/>
      <c r="C4" s="96"/>
      <c r="D4" s="96"/>
      <c r="E4" s="85">
        <v>0</v>
      </c>
      <c r="F4" s="89">
        <v>18.600000000000001</v>
      </c>
      <c r="G4" s="89">
        <v>6</v>
      </c>
      <c r="H4" s="89">
        <v>6</v>
      </c>
      <c r="I4" s="89">
        <v>12</v>
      </c>
      <c r="J4" s="65">
        <f>SUM(E4:I4)</f>
        <v>42.6</v>
      </c>
    </row>
    <row r="5" spans="1:10" x14ac:dyDescent="0.2">
      <c r="A5" s="96" t="str">
        <f>'RFP Submittal'!A5</f>
        <v>GG's Construction, LLC</v>
      </c>
      <c r="B5" s="96"/>
      <c r="C5" s="96"/>
      <c r="D5" s="96"/>
      <c r="E5" s="85">
        <v>0</v>
      </c>
      <c r="F5" s="89">
        <v>24</v>
      </c>
      <c r="G5" s="89">
        <v>6.8</v>
      </c>
      <c r="H5" s="89">
        <v>6</v>
      </c>
      <c r="I5" s="89">
        <v>13.6</v>
      </c>
      <c r="J5" s="90">
        <f t="shared" ref="J5:J7" si="0">SUM(E5:I5)</f>
        <v>50.4</v>
      </c>
    </row>
    <row r="6" spans="1:10" x14ac:dyDescent="0.2">
      <c r="A6" s="96" t="str">
        <f>'RFP Submittal'!A6</f>
        <v>LMC Corporation</v>
      </c>
      <c r="B6" s="96"/>
      <c r="C6" s="96"/>
      <c r="D6" s="96"/>
      <c r="E6" s="85">
        <v>0</v>
      </c>
      <c r="F6" s="89">
        <v>19.2</v>
      </c>
      <c r="G6" s="89">
        <v>6.6</v>
      </c>
      <c r="H6" s="89">
        <v>6.6</v>
      </c>
      <c r="I6" s="89">
        <v>12.8</v>
      </c>
      <c r="J6" s="90">
        <f t="shared" si="0"/>
        <v>45.2</v>
      </c>
    </row>
    <row r="7" spans="1:10" x14ac:dyDescent="0.2">
      <c r="A7" s="96" t="str">
        <f>'RFP Submittal'!A7</f>
        <v>Rino Painting, LLC</v>
      </c>
      <c r="B7" s="96"/>
      <c r="C7" s="96"/>
      <c r="D7" s="96"/>
      <c r="E7" s="85">
        <v>0</v>
      </c>
      <c r="F7" s="89">
        <v>18</v>
      </c>
      <c r="G7" s="89">
        <v>6</v>
      </c>
      <c r="H7" s="89">
        <v>6</v>
      </c>
      <c r="I7" s="89">
        <v>12.8</v>
      </c>
      <c r="J7" s="90">
        <f t="shared" si="0"/>
        <v>42.8</v>
      </c>
    </row>
  </sheetData>
  <mergeCells count="5"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L4" sqref="L4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60" customWidth="1"/>
    <col min="9" max="9" width="7.5703125" style="1" customWidth="1"/>
    <col min="10" max="10" width="11.42578125" style="1" customWidth="1"/>
    <col min="11" max="12" width="14.85546875" style="1" customWidth="1"/>
    <col min="13" max="16384" width="9.140625" style="1"/>
  </cols>
  <sheetData>
    <row r="1" spans="1:10" ht="15.75" x14ac:dyDescent="0.25">
      <c r="A1" s="98" t="s">
        <v>10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6.25" customHeight="1" x14ac:dyDescent="0.2">
      <c r="A2" s="99" t="str">
        <f>'RFP Submittal'!A1</f>
        <v xml:space="preserve">RFP730-17112 Interior and Exterior Painting Services 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5.75" thickBot="1" x14ac:dyDescent="0.25">
      <c r="I3" s="2"/>
      <c r="J3" s="2"/>
    </row>
    <row r="4" spans="1:10" s="7" customFormat="1" ht="124.5" customHeight="1" thickBot="1" x14ac:dyDescent="0.3">
      <c r="A4" s="58" t="s">
        <v>5</v>
      </c>
      <c r="B4" s="4" t="s">
        <v>21</v>
      </c>
      <c r="C4" s="4" t="s">
        <v>22</v>
      </c>
      <c r="D4" s="4" t="s">
        <v>23</v>
      </c>
      <c r="E4" s="4" t="s">
        <v>25</v>
      </c>
      <c r="F4" s="4" t="s">
        <v>24</v>
      </c>
      <c r="G4" s="4" t="s">
        <v>26</v>
      </c>
      <c r="H4" s="4" t="s">
        <v>27</v>
      </c>
      <c r="I4" s="5" t="s">
        <v>2</v>
      </c>
      <c r="J4" s="6" t="s">
        <v>4</v>
      </c>
    </row>
    <row r="5" spans="1:10" ht="16.5" customHeight="1" x14ac:dyDescent="0.2">
      <c r="A5" s="17" t="str">
        <f>'RFP Submittal'!A4</f>
        <v>Genesis Remodeling</v>
      </c>
      <c r="B5" s="9">
        <f>'1'!J4</f>
        <v>46</v>
      </c>
      <c r="C5" s="9">
        <f>'2'!J4</f>
        <v>38</v>
      </c>
      <c r="D5" s="9">
        <f>'3'!J4</f>
        <v>41</v>
      </c>
      <c r="E5" s="9">
        <f>'4'!J4</f>
        <v>40</v>
      </c>
      <c r="F5" s="9">
        <f>'5'!J4</f>
        <v>44</v>
      </c>
      <c r="G5" s="9">
        <f>'6'!J4</f>
        <v>28</v>
      </c>
      <c r="H5" s="9">
        <f>'7'!J4</f>
        <v>42.6</v>
      </c>
      <c r="I5" s="9">
        <f>AVERAGE(B5:H5)</f>
        <v>39.942857142857143</v>
      </c>
      <c r="J5" s="10">
        <f>RANK(I5,$I$5:$I$8,0)</f>
        <v>2</v>
      </c>
    </row>
    <row r="6" spans="1:10" ht="16.5" customHeight="1" x14ac:dyDescent="0.2">
      <c r="A6" s="17" t="str">
        <f>'RFP Submittal'!A5</f>
        <v>GG's Construction, LLC</v>
      </c>
      <c r="B6" s="9">
        <f>'1'!J5</f>
        <v>42</v>
      </c>
      <c r="C6" s="9">
        <f>'2'!J5</f>
        <v>48</v>
      </c>
      <c r="D6" s="9">
        <f>'3'!J5</f>
        <v>40.200000000000003</v>
      </c>
      <c r="E6" s="9">
        <f>'4'!J5</f>
        <v>46</v>
      </c>
      <c r="F6" s="9">
        <f>'5'!J5</f>
        <v>40</v>
      </c>
      <c r="G6" s="9">
        <f>'6'!J5</f>
        <v>60</v>
      </c>
      <c r="H6" s="9">
        <f>'7'!J5</f>
        <v>50.4</v>
      </c>
      <c r="I6" s="9">
        <f>AVERAGE(B6:H6)</f>
        <v>46.657142857142851</v>
      </c>
      <c r="J6" s="10">
        <f>RANK(I6,$I$5:$I$8,0)</f>
        <v>1</v>
      </c>
    </row>
    <row r="7" spans="1:10" ht="16.5" customHeight="1" x14ac:dyDescent="0.2">
      <c r="A7" s="17" t="str">
        <f>'RFP Submittal'!A6</f>
        <v>LMC Corporation</v>
      </c>
      <c r="B7" s="9">
        <f>'1'!J6</f>
        <v>28</v>
      </c>
      <c r="C7" s="9">
        <f>'2'!J6</f>
        <v>30</v>
      </c>
      <c r="D7" s="9">
        <f>'3'!J6</f>
        <v>28.8</v>
      </c>
      <c r="E7" s="9">
        <f>'4'!J6</f>
        <v>34</v>
      </c>
      <c r="F7" s="9">
        <f>'5'!J6</f>
        <v>20</v>
      </c>
      <c r="G7" s="9">
        <f>'6'!J6</f>
        <v>35</v>
      </c>
      <c r="H7" s="9">
        <f>'7'!J6</f>
        <v>45.2</v>
      </c>
      <c r="I7" s="9">
        <f>AVERAGE(B7:H7)</f>
        <v>31.571428571428573</v>
      </c>
      <c r="J7" s="10">
        <f>RANK(I7,$I$5:$I$8,0)</f>
        <v>4</v>
      </c>
    </row>
    <row r="8" spans="1:10" x14ac:dyDescent="0.2">
      <c r="A8" s="17" t="str">
        <f>'RFP Submittal'!A7</f>
        <v>Rino Painting, LLC</v>
      </c>
      <c r="B8" s="9">
        <f>'1'!J7</f>
        <v>38</v>
      </c>
      <c r="C8" s="9">
        <f>'2'!J7</f>
        <v>38</v>
      </c>
      <c r="D8" s="9">
        <f>'3'!J7</f>
        <v>38.799999999999997</v>
      </c>
      <c r="E8" s="9">
        <f>'4'!J7</f>
        <v>49</v>
      </c>
      <c r="F8" s="9">
        <f>'5'!J7</f>
        <v>28</v>
      </c>
      <c r="G8" s="9">
        <f>'6'!J7</f>
        <v>34</v>
      </c>
      <c r="H8" s="9">
        <f>'7'!J7</f>
        <v>42.8</v>
      </c>
      <c r="I8" s="9">
        <f>AVERAGE(B8:H8)</f>
        <v>38.371428571428574</v>
      </c>
      <c r="J8" s="10">
        <f>RANK(I8,$I$5:$I$8,0)</f>
        <v>3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Submittal</vt:lpstr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2017-08-15T20:29:38Z</dcterms:modified>
</cp:coreProperties>
</file>