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phan2\Desktop\"/>
    </mc:Choice>
  </mc:AlternateContent>
  <bookViews>
    <workbookView xWindow="0" yWindow="0" windowWidth="17610" windowHeight="9720" tabRatio="814" activeTab="6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6" r:id="rId7"/>
    <sheet name="7" sheetId="29" r:id="rId8"/>
    <sheet name="Summary" sheetId="28" r:id="rId9"/>
    <sheet name="Evaluation Matrix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H25" i="30" l="1"/>
  <c r="H24" i="30"/>
  <c r="H23" i="30"/>
  <c r="H22" i="30"/>
  <c r="H21" i="30"/>
  <c r="H20" i="30"/>
  <c r="B6" i="30"/>
  <c r="A2" i="30"/>
  <c r="H26" i="30" l="1"/>
  <c r="A9" i="28"/>
  <c r="A20" i="28" l="1"/>
  <c r="A20" i="21"/>
  <c r="H20" i="21"/>
  <c r="C20" i="28" s="1"/>
  <c r="A20" i="23"/>
  <c r="H20" i="23"/>
  <c r="E20" i="28" s="1"/>
  <c r="A22" i="24"/>
  <c r="H22" i="24"/>
  <c r="F20" i="28" s="1"/>
  <c r="A20" i="26"/>
  <c r="H20" i="26"/>
  <c r="G20" i="28" s="1"/>
  <c r="A20" i="29"/>
  <c r="H20" i="29"/>
  <c r="H20" i="28" s="1"/>
  <c r="A20" i="22"/>
  <c r="H20" i="22"/>
  <c r="D20" i="28" s="1"/>
  <c r="A20" i="20" l="1"/>
  <c r="H20" i="20"/>
  <c r="B20" i="28" s="1"/>
  <c r="I20" i="28" s="1"/>
  <c r="A14" i="28" l="1"/>
  <c r="A6" i="28" l="1"/>
  <c r="A7" i="28"/>
  <c r="A8" i="28"/>
  <c r="A10" i="28"/>
  <c r="A11" i="28"/>
  <c r="A12" i="28"/>
  <c r="A13" i="28"/>
  <c r="A15" i="28"/>
  <c r="A16" i="28"/>
  <c r="A17" i="28"/>
  <c r="A18" i="28"/>
  <c r="A19" i="28"/>
  <c r="A5" i="28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19" i="29" l="1"/>
  <c r="A6" i="21" l="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5" i="29"/>
  <c r="A5" i="26"/>
  <c r="A7" i="24"/>
  <c r="A5" i="23"/>
  <c r="A5" i="22"/>
  <c r="A5" i="21"/>
  <c r="A2" i="29"/>
  <c r="A2" i="26"/>
  <c r="A4" i="24"/>
  <c r="A2" i="23"/>
  <c r="A2" i="22"/>
  <c r="A2" i="21"/>
  <c r="A2" i="20"/>
  <c r="H19" i="29" l="1"/>
  <c r="H19" i="28" s="1"/>
  <c r="H18" i="29"/>
  <c r="H18" i="28" s="1"/>
  <c r="H17" i="29"/>
  <c r="H17" i="28" s="1"/>
  <c r="H16" i="29"/>
  <c r="H16" i="28" s="1"/>
  <c r="H15" i="29"/>
  <c r="H15" i="28" s="1"/>
  <c r="H14" i="29"/>
  <c r="H14" i="28" s="1"/>
  <c r="H13" i="29"/>
  <c r="H13" i="28" s="1"/>
  <c r="H12" i="29"/>
  <c r="H12" i="28" s="1"/>
  <c r="H11" i="29"/>
  <c r="H11" i="28" s="1"/>
  <c r="H10" i="29"/>
  <c r="H10" i="28" s="1"/>
  <c r="H9" i="29"/>
  <c r="H9" i="28" s="1"/>
  <c r="H8" i="29"/>
  <c r="H8" i="28" s="1"/>
  <c r="H7" i="29"/>
  <c r="H7" i="28" s="1"/>
  <c r="H6" i="29"/>
  <c r="H6" i="28" s="1"/>
  <c r="H5" i="29"/>
  <c r="H5" i="28" s="1"/>
  <c r="H19" i="26"/>
  <c r="G19" i="28" s="1"/>
  <c r="H18" i="26"/>
  <c r="G18" i="28" s="1"/>
  <c r="H17" i="26"/>
  <c r="G17" i="28" s="1"/>
  <c r="H16" i="26"/>
  <c r="G16" i="28" s="1"/>
  <c r="H15" i="26"/>
  <c r="G15" i="28" s="1"/>
  <c r="H14" i="26"/>
  <c r="G14" i="28" s="1"/>
  <c r="H13" i="26"/>
  <c r="G13" i="28" s="1"/>
  <c r="H12" i="26"/>
  <c r="G12" i="28" s="1"/>
  <c r="H11" i="26"/>
  <c r="G11" i="28" s="1"/>
  <c r="H10" i="26"/>
  <c r="G10" i="28" s="1"/>
  <c r="H9" i="26"/>
  <c r="G9" i="28" s="1"/>
  <c r="H8" i="26"/>
  <c r="G8" i="28" s="1"/>
  <c r="H7" i="26"/>
  <c r="G7" i="28" s="1"/>
  <c r="H6" i="26"/>
  <c r="G6" i="28" s="1"/>
  <c r="H5" i="26"/>
  <c r="G5" i="28" s="1"/>
  <c r="H21" i="24"/>
  <c r="F19" i="28" s="1"/>
  <c r="H20" i="24"/>
  <c r="F18" i="28" s="1"/>
  <c r="H19" i="24"/>
  <c r="F17" i="28" s="1"/>
  <c r="H18" i="24"/>
  <c r="F16" i="28" s="1"/>
  <c r="H17" i="24"/>
  <c r="F15" i="28" s="1"/>
  <c r="H16" i="24"/>
  <c r="F14" i="28" s="1"/>
  <c r="H15" i="24"/>
  <c r="F13" i="28" s="1"/>
  <c r="H14" i="24"/>
  <c r="F12" i="28" s="1"/>
  <c r="H13" i="24"/>
  <c r="F11" i="28" s="1"/>
  <c r="H12" i="24"/>
  <c r="F10" i="28" s="1"/>
  <c r="H11" i="24"/>
  <c r="F9" i="28" s="1"/>
  <c r="H10" i="24"/>
  <c r="F8" i="28" s="1"/>
  <c r="H9" i="24"/>
  <c r="F7" i="28" s="1"/>
  <c r="H8" i="24"/>
  <c r="F6" i="28" s="1"/>
  <c r="H7" i="24"/>
  <c r="F5" i="28" s="1"/>
  <c r="H19" i="23"/>
  <c r="E19" i="28" s="1"/>
  <c r="H18" i="23"/>
  <c r="E18" i="28" s="1"/>
  <c r="H17" i="23"/>
  <c r="E17" i="28" s="1"/>
  <c r="H16" i="23"/>
  <c r="E16" i="28" s="1"/>
  <c r="H15" i="23"/>
  <c r="E15" i="28" s="1"/>
  <c r="H14" i="23"/>
  <c r="E14" i="28" s="1"/>
  <c r="H13" i="23"/>
  <c r="E13" i="28" s="1"/>
  <c r="H12" i="23"/>
  <c r="E12" i="28" s="1"/>
  <c r="H11" i="23"/>
  <c r="E11" i="28" s="1"/>
  <c r="H10" i="23"/>
  <c r="E10" i="28" s="1"/>
  <c r="H9" i="23"/>
  <c r="E9" i="28" s="1"/>
  <c r="H8" i="23"/>
  <c r="E8" i="28" s="1"/>
  <c r="H7" i="23"/>
  <c r="E7" i="28" s="1"/>
  <c r="H6" i="23"/>
  <c r="E6" i="28" s="1"/>
  <c r="H5" i="23"/>
  <c r="E5" i="28" s="1"/>
  <c r="H19" i="22"/>
  <c r="D19" i="28" s="1"/>
  <c r="H18" i="22"/>
  <c r="D18" i="28" s="1"/>
  <c r="H17" i="22"/>
  <c r="D17" i="28" s="1"/>
  <c r="H16" i="22"/>
  <c r="D16" i="28" s="1"/>
  <c r="H15" i="22"/>
  <c r="D15" i="28" s="1"/>
  <c r="H14" i="22"/>
  <c r="D14" i="28" s="1"/>
  <c r="H13" i="22"/>
  <c r="D13" i="28" s="1"/>
  <c r="H12" i="22"/>
  <c r="D12" i="28" s="1"/>
  <c r="H11" i="22"/>
  <c r="D11" i="28" s="1"/>
  <c r="H10" i="22"/>
  <c r="D10" i="28" s="1"/>
  <c r="H9" i="22"/>
  <c r="D9" i="28" s="1"/>
  <c r="H8" i="22"/>
  <c r="D8" i="28" s="1"/>
  <c r="H7" i="22"/>
  <c r="D7" i="28" s="1"/>
  <c r="H6" i="22"/>
  <c r="D6" i="28" s="1"/>
  <c r="H5" i="22"/>
  <c r="D5" i="28" s="1"/>
  <c r="H19" i="21"/>
  <c r="C19" i="28" s="1"/>
  <c r="H18" i="21"/>
  <c r="C18" i="28" s="1"/>
  <c r="H17" i="21"/>
  <c r="C17" i="28" s="1"/>
  <c r="H16" i="21"/>
  <c r="C16" i="28" s="1"/>
  <c r="H15" i="21"/>
  <c r="C15" i="28" s="1"/>
  <c r="H14" i="21"/>
  <c r="C14" i="28" s="1"/>
  <c r="H13" i="21"/>
  <c r="C13" i="28" s="1"/>
  <c r="H12" i="21"/>
  <c r="C12" i="28" s="1"/>
  <c r="H11" i="21"/>
  <c r="C11" i="28" s="1"/>
  <c r="H10" i="21"/>
  <c r="C10" i="28" s="1"/>
  <c r="H9" i="21"/>
  <c r="C9" i="28" s="1"/>
  <c r="H8" i="21"/>
  <c r="C8" i="28" s="1"/>
  <c r="H7" i="21"/>
  <c r="C7" i="28" s="1"/>
  <c r="H6" i="21"/>
  <c r="C6" i="28" s="1"/>
  <c r="H5" i="21"/>
  <c r="C5" i="28" s="1"/>
  <c r="H6" i="20"/>
  <c r="B6" i="28" s="1"/>
  <c r="H7" i="20"/>
  <c r="B7" i="28" s="1"/>
  <c r="H8" i="20"/>
  <c r="B8" i="28" s="1"/>
  <c r="H9" i="20"/>
  <c r="B9" i="28" s="1"/>
  <c r="H10" i="20"/>
  <c r="B10" i="28" s="1"/>
  <c r="H11" i="20"/>
  <c r="B11" i="28" s="1"/>
  <c r="H12" i="20"/>
  <c r="B12" i="28" s="1"/>
  <c r="H13" i="20"/>
  <c r="B13" i="28" s="1"/>
  <c r="H14" i="20"/>
  <c r="B14" i="28" s="1"/>
  <c r="H15" i="20"/>
  <c r="B15" i="28" s="1"/>
  <c r="H16" i="20"/>
  <c r="B16" i="28" s="1"/>
  <c r="H17" i="20"/>
  <c r="B17" i="28" s="1"/>
  <c r="H18" i="20"/>
  <c r="B18" i="28" s="1"/>
  <c r="H19" i="20"/>
  <c r="B19" i="28" s="1"/>
  <c r="H5" i="20"/>
  <c r="B5" i="28" s="1"/>
  <c r="A2" i="28"/>
  <c r="I5" i="28" l="1"/>
  <c r="I14" i="28"/>
  <c r="I13" i="28"/>
  <c r="I11" i="28"/>
  <c r="I7" i="28"/>
  <c r="I15" i="28"/>
  <c r="I12" i="28"/>
  <c r="I8" i="28"/>
  <c r="I19" i="28"/>
  <c r="I18" i="28"/>
  <c r="I16" i="28"/>
  <c r="I9" i="28"/>
  <c r="I17" i="28"/>
  <c r="I10" i="28"/>
  <c r="I6" i="28"/>
  <c r="J16" i="28" l="1"/>
  <c r="J14" i="28"/>
  <c r="J9" i="28"/>
  <c r="J18" i="28"/>
  <c r="J11" i="28"/>
  <c r="J13" i="28"/>
  <c r="J19" i="28"/>
  <c r="J5" i="28"/>
  <c r="J20" i="28"/>
  <c r="J8" i="28"/>
  <c r="J6" i="28"/>
  <c r="J12" i="28"/>
  <c r="J10" i="28"/>
  <c r="J15" i="28"/>
  <c r="J17" i="28"/>
  <c r="J7" i="28"/>
</calcChain>
</file>

<file path=xl/sharedStrings.xml><?xml version="1.0" encoding="utf-8"?>
<sst xmlns="http://schemas.openxmlformats.org/spreadsheetml/2006/main" count="119" uniqueCount="62">
  <si>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</si>
  <si>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</si>
  <si>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</si>
  <si>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</si>
  <si>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</si>
  <si>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</si>
  <si>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</si>
  <si>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</si>
  <si>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</si>
  <si>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</si>
  <si>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</si>
  <si>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</si>
  <si>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Corgan</t>
  </si>
  <si>
    <t>A&amp;E Third Ward Advancing Community Engagement Institute</t>
  </si>
  <si>
    <t>Brave Architecture**  HUB VENDOR</t>
  </si>
  <si>
    <t>C Six Architecture, LLC**  HUB VENDOR</t>
  </si>
  <si>
    <t>Collaborate Arch, LLC**  HUB VENDOR</t>
  </si>
  <si>
    <t>Harrison Kornberg Architects**  HUB VENDOR</t>
  </si>
  <si>
    <t>James S. Walker Architects**  HUB VENDOR</t>
  </si>
  <si>
    <t>Merriman Holt Powell Architects**  HUB VENDOR</t>
  </si>
  <si>
    <t>NATEX Architects**  HUB VENDOR</t>
  </si>
  <si>
    <t>PBK Architects</t>
  </si>
  <si>
    <t>Philip Johnson Alan Ritchie Architects</t>
  </si>
  <si>
    <t>Rogers Architects</t>
  </si>
  <si>
    <t>PDG, Inc.</t>
  </si>
  <si>
    <t>STOA International Architects, Inc.**  HUB VENDOR</t>
  </si>
  <si>
    <t>Urban Architecture</t>
  </si>
  <si>
    <t>Urban Area**  HUB VENDOR</t>
  </si>
  <si>
    <t>Courtney Harper Partners, LC**  HUB VENDOR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</si>
  <si>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</si>
  <si>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</si>
  <si>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</si>
  <si>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</si>
  <si>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</si>
  <si>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</si>
  <si>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</si>
  <si>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</si>
  <si>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</si>
  <si>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</si>
  <si>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</si>
  <si>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</si>
  <si>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</si>
  <si>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</si>
  <si>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</si>
  <si>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Project Team and Individual Team Member Experience and Capabilities (Section 4.3)</t>
  </si>
  <si>
    <t>2. Quality of Design  (Section 4.4)</t>
  </si>
  <si>
    <t>3. Methodology and Best Practices  (Section 4.5)</t>
  </si>
  <si>
    <t>4. Financial Stability  (Section 4.6)</t>
  </si>
  <si>
    <t>5. Quality and Responsiveness of Qualifications  (Section 4.7)</t>
  </si>
  <si>
    <t>6. Respondent’s Past HUB/MBE/WBE Goal Attainment and Quality of Procedures for UHS HUB Goal Attainment on this Project  (Section 4.8)</t>
  </si>
  <si>
    <t>*Total =</t>
  </si>
  <si>
    <t>*Note:  Total should be equal to 100 if received 5-point per criterion.</t>
  </si>
  <si>
    <t>Special Instructions for Evaluators:</t>
  </si>
  <si>
    <t>Evaluator 1</t>
  </si>
  <si>
    <t>Evaluator 2</t>
  </si>
  <si>
    <t>Evaluator 3</t>
  </si>
  <si>
    <t>Evaluator 4</t>
  </si>
  <si>
    <t>Evaluator 5</t>
  </si>
  <si>
    <t>Evaluator 6</t>
  </si>
  <si>
    <t>Prepared by: Senior Buyer 7/20/17</t>
  </si>
  <si>
    <t>Checked by: Buyer 3 7/20/17</t>
  </si>
  <si>
    <t>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</si>
</sst>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6" xfId="0" applyFont="1" applyBorder="1"/>
    <xf numFmtId="0" fontId="3" fillId="0" borderId="0" xfId="0" applyFont="1" applyFill="1" applyBorder="1" applyAlignment="1">
      <alignment horizontal="center"/>
    </xf>
    <xf numFmtId="0" fontId="3" fillId="29" borderId="0" xfId="0" applyFont="1" applyFill="1" applyBorder="1" applyAlignment="1">
      <alignment horizontal="center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" fillId="0" borderId="5" xfId="0" applyFont="1" applyFill="1" applyBorder="1"/>
    <xf numFmtId="0" fontId="2" fillId="0" borderId="26" xfId="0" applyFont="1" applyFill="1" applyBorder="1"/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0" fillId="30" borderId="0" xfId="0" applyFill="1"/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1" borderId="42" xfId="0" applyFont="1" applyFill="1" applyBorder="1" applyAlignment="1">
      <alignment horizontal="right"/>
    </xf>
    <xf numFmtId="0" fontId="3" fillId="31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" fillId="4" borderId="37" xfId="0" applyFont="1" applyFill="1" applyBorder="1" applyAlignment="1">
      <alignment horizontal="center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im's%20Bids\FY17%20Solicitations\Facilities%20Department\RFQ's%20Folder\RFQ730-17104%20A&amp;E%20Third%20Ward%20Advancing%20Community%20Engagement%20Institute\Evaluator%20Matrix%20RFQ730-17104%20UH%20Advancing%20Commun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Summary"/>
    </sheetNames>
    <sheetDataSet>
      <sheetData sheetId="0">
        <row r="6">
          <cell r="A6" t="str">
            <v>RFQ730-17104 UH Advancing Community Engagement (Ace) Facility</v>
          </cell>
        </row>
      </sheetData>
      <sheetData sheetId="1">
        <row r="16">
          <cell r="A16" t="str">
            <v>PDG, Inc.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opLeftCell="A7" workbookViewId="0">
      <selection activeCell="A4" sqref="A4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13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7" t="s">
        <v>14</v>
      </c>
      <c r="B5" s="24">
        <v>1</v>
      </c>
      <c r="C5" s="18"/>
      <c r="D5" s="5"/>
      <c r="E5" s="5"/>
    </row>
    <row r="6" spans="1:5" ht="15" x14ac:dyDescent="0.2">
      <c r="A6" s="57" t="s">
        <v>15</v>
      </c>
      <c r="B6" s="23">
        <v>2</v>
      </c>
    </row>
    <row r="7" spans="1:5" ht="15" x14ac:dyDescent="0.2">
      <c r="A7" s="57" t="s">
        <v>16</v>
      </c>
      <c r="B7" s="24">
        <v>3</v>
      </c>
    </row>
    <row r="8" spans="1:5" ht="15" x14ac:dyDescent="0.2">
      <c r="A8" s="57" t="s">
        <v>12</v>
      </c>
      <c r="B8" s="23">
        <v>4</v>
      </c>
    </row>
    <row r="9" spans="1:5" ht="15" x14ac:dyDescent="0.2">
      <c r="A9" s="57" t="s">
        <v>28</v>
      </c>
      <c r="B9" s="24">
        <v>5</v>
      </c>
    </row>
    <row r="10" spans="1:5" ht="15" x14ac:dyDescent="0.2">
      <c r="A10" s="57" t="s">
        <v>17</v>
      </c>
      <c r="B10" s="23">
        <v>6</v>
      </c>
    </row>
    <row r="11" spans="1:5" ht="15" x14ac:dyDescent="0.2">
      <c r="A11" s="57" t="s">
        <v>18</v>
      </c>
      <c r="B11" s="24">
        <v>7</v>
      </c>
    </row>
    <row r="12" spans="1:5" ht="15" x14ac:dyDescent="0.2">
      <c r="A12" s="57" t="s">
        <v>19</v>
      </c>
      <c r="B12" s="23">
        <v>8</v>
      </c>
    </row>
    <row r="13" spans="1:5" ht="15" x14ac:dyDescent="0.2">
      <c r="A13" s="57" t="s">
        <v>20</v>
      </c>
      <c r="B13" s="24">
        <v>9</v>
      </c>
    </row>
    <row r="14" spans="1:5" ht="15" x14ac:dyDescent="0.2">
      <c r="A14" s="57" t="s">
        <v>21</v>
      </c>
      <c r="B14" s="23">
        <v>10</v>
      </c>
    </row>
    <row r="15" spans="1:5" s="37" customFormat="1" ht="15" x14ac:dyDescent="0.2">
      <c r="A15" s="57" t="s">
        <v>22</v>
      </c>
      <c r="B15" s="24">
        <v>11</v>
      </c>
    </row>
    <row r="16" spans="1:5" s="37" customFormat="1" ht="15" x14ac:dyDescent="0.2">
      <c r="A16" s="57" t="s">
        <v>23</v>
      </c>
      <c r="B16" s="50">
        <v>12</v>
      </c>
    </row>
    <row r="17" spans="1:2" ht="15" x14ac:dyDescent="0.2">
      <c r="A17" s="57" t="s">
        <v>24</v>
      </c>
      <c r="B17" s="24">
        <v>13</v>
      </c>
    </row>
    <row r="18" spans="1:2" ht="15" x14ac:dyDescent="0.2">
      <c r="A18" s="57" t="s">
        <v>25</v>
      </c>
      <c r="B18" s="23">
        <v>14</v>
      </c>
    </row>
    <row r="19" spans="1:2" ht="15" x14ac:dyDescent="0.2">
      <c r="A19" s="57" t="s">
        <v>26</v>
      </c>
      <c r="B19" s="24">
        <v>15</v>
      </c>
    </row>
    <row r="20" spans="1:2" ht="15" x14ac:dyDescent="0.2">
      <c r="A20" s="57" t="s">
        <v>27</v>
      </c>
      <c r="B20" s="50">
        <v>16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H13" sqref="H13"/>
    </sheetView>
  </sheetViews>
  <sheetFormatPr defaultRowHeight="12.75" x14ac:dyDescent="0.2"/>
  <cols>
    <col min="1" max="1" width="27.28515625" style="42" customWidth="1"/>
    <col min="2" max="4" width="9.140625" style="42"/>
    <col min="5" max="5" width="27.5703125" style="42" customWidth="1"/>
    <col min="6" max="16384" width="9.140625" style="42"/>
  </cols>
  <sheetData>
    <row r="1" spans="1:16" ht="15.75" x14ac:dyDescent="0.25">
      <c r="A1" s="77" t="s">
        <v>29</v>
      </c>
      <c r="B1" s="77"/>
      <c r="C1" s="77"/>
      <c r="D1" s="77"/>
      <c r="E1" s="77"/>
      <c r="F1" s="77"/>
      <c r="G1" s="77"/>
      <c r="H1" s="77"/>
      <c r="I1" s="12"/>
      <c r="J1" s="12"/>
      <c r="K1" s="12"/>
      <c r="L1" s="12"/>
      <c r="M1" s="12"/>
      <c r="N1" s="12"/>
      <c r="O1" s="12"/>
      <c r="P1" s="12"/>
    </row>
    <row r="2" spans="1:16" ht="15.75" x14ac:dyDescent="0.25">
      <c r="A2" s="84" t="str">
        <f>[1]Cover!$A$6</f>
        <v>RFQ730-17104 UH Advancing Community Engagement (Ace) Facility</v>
      </c>
      <c r="B2" s="84"/>
      <c r="C2" s="84"/>
      <c r="D2" s="84"/>
      <c r="E2" s="84"/>
      <c r="F2" s="84"/>
      <c r="G2" s="84"/>
      <c r="H2" s="84"/>
      <c r="I2" s="12"/>
      <c r="J2" s="12"/>
      <c r="K2" s="12"/>
      <c r="L2" s="12"/>
      <c r="M2" s="12"/>
      <c r="N2" s="12"/>
      <c r="O2" s="12"/>
      <c r="P2" s="12"/>
    </row>
    <row r="3" spans="1:16" ht="1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16.5" thickBot="1" x14ac:dyDescent="0.3">
      <c r="A4" s="12" t="s">
        <v>30</v>
      </c>
      <c r="B4" s="85"/>
      <c r="C4" s="85"/>
      <c r="D4" s="85"/>
      <c r="E4" s="85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.75" thickBot="1" x14ac:dyDescent="0.25">
      <c r="A6" s="12" t="s">
        <v>31</v>
      </c>
      <c r="B6" s="86">
        <f>[1]Cover!E13</f>
        <v>0</v>
      </c>
      <c r="C6" s="86"/>
      <c r="D6" s="86"/>
      <c r="E6" s="8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x14ac:dyDescent="0.2">
      <c r="A8" s="87" t="s">
        <v>32</v>
      </c>
      <c r="B8" s="87"/>
      <c r="C8" s="87"/>
      <c r="D8" s="87"/>
      <c r="E8" s="87"/>
      <c r="F8" s="87"/>
      <c r="G8" s="87"/>
      <c r="H8" s="87"/>
      <c r="I8" s="12"/>
      <c r="J8" s="12"/>
      <c r="K8" s="12"/>
      <c r="L8" s="12"/>
      <c r="M8" s="12"/>
      <c r="N8" s="12"/>
      <c r="O8" s="12"/>
      <c r="P8" s="12"/>
    </row>
    <row r="9" spans="1:16" ht="15" x14ac:dyDescent="0.2">
      <c r="A9" s="87"/>
      <c r="B9" s="87"/>
      <c r="C9" s="87"/>
      <c r="D9" s="87"/>
      <c r="E9" s="87"/>
      <c r="F9" s="87"/>
      <c r="G9" s="87"/>
      <c r="H9" s="87"/>
      <c r="I9" s="12"/>
      <c r="J9" s="12"/>
      <c r="K9" s="12"/>
      <c r="L9" s="12"/>
      <c r="M9" s="12"/>
      <c r="N9" s="12"/>
      <c r="O9" s="12"/>
      <c r="P9" s="12"/>
    </row>
    <row r="10" spans="1:16" ht="15.75" thickBo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6.5" thickTop="1" x14ac:dyDescent="0.25">
      <c r="A11" s="88" t="s">
        <v>33</v>
      </c>
      <c r="B11" s="89"/>
      <c r="C11" s="89"/>
      <c r="D11" s="89"/>
      <c r="E11" s="9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5" x14ac:dyDescent="0.2">
      <c r="A12" s="91" t="s">
        <v>34</v>
      </c>
      <c r="B12" s="92"/>
      <c r="C12" s="92"/>
      <c r="D12" s="92"/>
      <c r="E12" s="9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x14ac:dyDescent="0.2">
      <c r="A13" s="94" t="s">
        <v>35</v>
      </c>
      <c r="B13" s="95"/>
      <c r="C13" s="95"/>
      <c r="D13" s="95"/>
      <c r="E13" s="9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15" x14ac:dyDescent="0.2">
      <c r="A14" s="94" t="s">
        <v>36</v>
      </c>
      <c r="B14" s="95"/>
      <c r="C14" s="95"/>
      <c r="D14" s="95"/>
      <c r="E14" s="9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5" x14ac:dyDescent="0.2">
      <c r="A15" s="94" t="s">
        <v>37</v>
      </c>
      <c r="B15" s="95"/>
      <c r="C15" s="95"/>
      <c r="D15" s="95"/>
      <c r="E15" s="9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5" x14ac:dyDescent="0.2">
      <c r="A16" s="94" t="s">
        <v>38</v>
      </c>
      <c r="B16" s="95"/>
      <c r="C16" s="95"/>
      <c r="D16" s="95"/>
      <c r="E16" s="9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5.75" thickBot="1" x14ac:dyDescent="0.25">
      <c r="A17" s="81" t="s">
        <v>39</v>
      </c>
      <c r="B17" s="82"/>
      <c r="C17" s="82"/>
      <c r="D17" s="82"/>
      <c r="E17" s="83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6.5" thickTop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16.5" thickTop="1" x14ac:dyDescent="0.25">
      <c r="A19" s="88" t="s">
        <v>40</v>
      </c>
      <c r="B19" s="89"/>
      <c r="C19" s="89"/>
      <c r="D19" s="89"/>
      <c r="E19" s="102"/>
      <c r="F19" s="68" t="s">
        <v>41</v>
      </c>
      <c r="G19" s="68" t="s">
        <v>42</v>
      </c>
      <c r="H19" s="69" t="s">
        <v>43</v>
      </c>
      <c r="I19" s="12"/>
      <c r="J19" s="12"/>
      <c r="K19" s="12"/>
      <c r="L19" s="12"/>
      <c r="M19" s="12"/>
      <c r="N19" s="12"/>
      <c r="O19" s="12"/>
      <c r="P19" s="12"/>
    </row>
    <row r="20" spans="1:16" ht="37.5" customHeight="1" x14ac:dyDescent="0.2">
      <c r="A20" s="103" t="s">
        <v>44</v>
      </c>
      <c r="B20" s="104"/>
      <c r="C20" s="104"/>
      <c r="D20" s="104"/>
      <c r="E20" s="105"/>
      <c r="F20" s="70"/>
      <c r="G20" s="71">
        <v>6</v>
      </c>
      <c r="H20" s="72">
        <f t="shared" ref="H20:H25" si="0">F20*G20</f>
        <v>0</v>
      </c>
      <c r="I20" s="73"/>
      <c r="J20" s="74"/>
      <c r="K20" s="74"/>
      <c r="L20" s="74"/>
      <c r="M20" s="74"/>
      <c r="N20" s="74"/>
      <c r="O20" s="74"/>
      <c r="P20" s="73"/>
    </row>
    <row r="21" spans="1:16" ht="51" customHeight="1" x14ac:dyDescent="0.2">
      <c r="A21" s="103" t="s">
        <v>45</v>
      </c>
      <c r="B21" s="104"/>
      <c r="C21" s="104"/>
      <c r="D21" s="104"/>
      <c r="E21" s="105"/>
      <c r="F21" s="70"/>
      <c r="G21" s="71">
        <v>5</v>
      </c>
      <c r="H21" s="72">
        <f t="shared" si="0"/>
        <v>0</v>
      </c>
      <c r="I21" s="73"/>
      <c r="J21" s="73"/>
      <c r="K21" s="73"/>
      <c r="L21" s="73"/>
      <c r="M21" s="73"/>
      <c r="N21" s="73"/>
      <c r="O21" s="73"/>
      <c r="P21" s="73"/>
    </row>
    <row r="22" spans="1:16" ht="39" customHeight="1" x14ac:dyDescent="0.2">
      <c r="A22" s="103" t="s">
        <v>46</v>
      </c>
      <c r="B22" s="104"/>
      <c r="C22" s="104"/>
      <c r="D22" s="104"/>
      <c r="E22" s="105"/>
      <c r="F22" s="70"/>
      <c r="G22" s="71">
        <v>4</v>
      </c>
      <c r="H22" s="72">
        <f t="shared" si="0"/>
        <v>0</v>
      </c>
      <c r="I22" s="73"/>
      <c r="J22" s="73"/>
      <c r="K22" s="73"/>
      <c r="L22" s="73"/>
      <c r="M22" s="73"/>
      <c r="N22" s="73"/>
      <c r="O22" s="73"/>
      <c r="P22" s="73"/>
    </row>
    <row r="23" spans="1:16" ht="42.75" customHeight="1" x14ac:dyDescent="0.2">
      <c r="A23" s="103" t="s">
        <v>47</v>
      </c>
      <c r="B23" s="104"/>
      <c r="C23" s="104"/>
      <c r="D23" s="104"/>
      <c r="E23" s="105"/>
      <c r="F23" s="70"/>
      <c r="G23" s="71">
        <v>1</v>
      </c>
      <c r="H23" s="72">
        <f t="shared" si="0"/>
        <v>0</v>
      </c>
      <c r="I23" s="73"/>
      <c r="J23" s="73"/>
      <c r="K23" s="73"/>
      <c r="L23" s="73"/>
      <c r="M23" s="73"/>
      <c r="N23" s="73"/>
      <c r="O23" s="73"/>
      <c r="P23" s="73"/>
    </row>
    <row r="24" spans="1:16" ht="38.25" customHeight="1" x14ac:dyDescent="0.2">
      <c r="A24" s="97" t="s">
        <v>48</v>
      </c>
      <c r="B24" s="98"/>
      <c r="C24" s="98"/>
      <c r="D24" s="98"/>
      <c r="E24" s="99"/>
      <c r="F24" s="70"/>
      <c r="G24" s="71">
        <v>2</v>
      </c>
      <c r="H24" s="72">
        <f t="shared" si="0"/>
        <v>0</v>
      </c>
      <c r="I24" s="73"/>
      <c r="J24" s="73"/>
      <c r="K24" s="73"/>
      <c r="L24" s="73"/>
      <c r="M24" s="73"/>
      <c r="N24" s="73"/>
      <c r="O24" s="73"/>
      <c r="P24" s="73"/>
    </row>
    <row r="25" spans="1:16" ht="53.25" customHeight="1" x14ac:dyDescent="0.2">
      <c r="A25" s="97" t="s">
        <v>49</v>
      </c>
      <c r="B25" s="98"/>
      <c r="C25" s="98"/>
      <c r="D25" s="98"/>
      <c r="E25" s="99"/>
      <c r="F25" s="70"/>
      <c r="G25" s="71">
        <v>2</v>
      </c>
      <c r="H25" s="72">
        <f t="shared" si="0"/>
        <v>0</v>
      </c>
      <c r="I25" s="73"/>
      <c r="J25" s="73"/>
      <c r="K25" s="73"/>
      <c r="L25" s="73"/>
      <c r="M25" s="73"/>
      <c r="N25" s="73"/>
      <c r="O25" s="73"/>
      <c r="P25" s="73"/>
    </row>
    <row r="26" spans="1:16" ht="16.5" thickBot="1" x14ac:dyDescent="0.3">
      <c r="A26" s="12"/>
      <c r="B26" s="12"/>
      <c r="C26" s="12"/>
      <c r="D26" s="12"/>
      <c r="E26" s="12"/>
      <c r="F26" s="12"/>
      <c r="G26" s="75" t="s">
        <v>50</v>
      </c>
      <c r="H26" s="76">
        <f>SUM(H20:H25)</f>
        <v>0</v>
      </c>
      <c r="I26" s="12"/>
      <c r="J26" s="12"/>
      <c r="K26" s="12"/>
      <c r="L26" s="12"/>
      <c r="M26" s="12"/>
      <c r="N26" s="12"/>
      <c r="O26" s="12"/>
      <c r="P26" s="12"/>
    </row>
    <row r="27" spans="1:16" ht="15" x14ac:dyDescent="0.2">
      <c r="A27" s="100" t="s">
        <v>51</v>
      </c>
      <c r="B27" s="100"/>
      <c r="C27" s="100"/>
      <c r="D27" s="100"/>
      <c r="E27" s="100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15" x14ac:dyDescent="0.2">
      <c r="A29" s="101" t="s">
        <v>52</v>
      </c>
      <c r="B29" s="101"/>
      <c r="C29" s="10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protectedRanges>
    <protectedRange sqref="B6:E6" name="Name_1_1"/>
    <protectedRange sqref="F20:F25" name="Points_1_1_1_1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4" workbookViewId="0">
      <selection activeCell="A4" sqref="A4"/>
    </sheetView>
  </sheetViews>
  <sheetFormatPr defaultRowHeight="12.75" x14ac:dyDescent="0.2"/>
  <cols>
    <col min="1" max="1" width="53.7109375" customWidth="1"/>
    <col min="2" max="2" width="8" style="20" customWidth="1"/>
    <col min="3" max="3" width="9.140625" customWidth="1"/>
    <col min="4" max="4" width="8.7109375" customWidth="1"/>
    <col min="5" max="5" width="8.28515625" style="11" customWidth="1"/>
    <col min="6" max="7" width="7.28515625" style="33" customWidth="1"/>
    <col min="8" max="8" width="12.42578125" customWidth="1"/>
  </cols>
  <sheetData>
    <row r="1" spans="1:9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33"/>
    </row>
    <row r="2" spans="1:9" ht="12.75" customHeight="1" x14ac:dyDescent="0.2">
      <c r="A2" s="41" t="str">
        <f>Responses!A2</f>
        <v>A&amp;E Third Ward Advancing Community Engagement Institute</v>
      </c>
      <c r="B2" s="41"/>
      <c r="C2" s="41"/>
      <c r="D2" s="41"/>
      <c r="E2" s="41"/>
      <c r="F2" s="41"/>
      <c r="G2" s="41"/>
      <c r="H2" s="41"/>
      <c r="I2" s="33"/>
    </row>
    <row r="3" spans="1:9" ht="15.75" thickBot="1" x14ac:dyDescent="0.25">
      <c r="A3" s="33"/>
      <c r="B3" s="39"/>
      <c r="C3" s="33"/>
      <c r="D3" s="33"/>
      <c r="E3" s="33"/>
      <c r="H3" s="13"/>
      <c r="I3" s="33"/>
    </row>
    <row r="4" spans="1:9" ht="75" thickTop="1" thickBot="1" x14ac:dyDescent="0.25">
      <c r="A4" s="34" t="s">
        <v>4</v>
      </c>
      <c r="B4" s="21" t="s">
        <v>5</v>
      </c>
      <c r="C4" s="35" t="s">
        <v>6</v>
      </c>
      <c r="D4" s="35" t="s">
        <v>7</v>
      </c>
      <c r="E4" s="35" t="s">
        <v>8</v>
      </c>
      <c r="F4" s="35" t="s">
        <v>9</v>
      </c>
      <c r="G4" s="35" t="s">
        <v>10</v>
      </c>
      <c r="H4" s="16" t="s">
        <v>11</v>
      </c>
      <c r="I4" s="36"/>
    </row>
    <row r="5" spans="1:9" ht="16.5" thickTop="1" x14ac:dyDescent="0.2">
      <c r="A5" s="38" t="str">
        <f>Responses!A5</f>
        <v>Brave Architecture**  HUB VENDOR</v>
      </c>
      <c r="B5" s="51">
        <v>30</v>
      </c>
      <c r="C5" s="51">
        <v>25</v>
      </c>
      <c r="D5" s="51">
        <v>20</v>
      </c>
      <c r="E5" s="51">
        <v>5</v>
      </c>
      <c r="F5" s="51">
        <v>10</v>
      </c>
      <c r="G5" s="52">
        <v>8</v>
      </c>
      <c r="H5" s="7">
        <f>SUM(B5:G5)</f>
        <v>98</v>
      </c>
      <c r="I5" s="26">
        <v>1</v>
      </c>
    </row>
    <row r="6" spans="1:9" ht="15.75" x14ac:dyDescent="0.25">
      <c r="A6" s="46" t="str">
        <f>Responses!A6</f>
        <v>C Six Architecture, LLC**  HUB VENDOR</v>
      </c>
      <c r="B6" s="51">
        <v>30</v>
      </c>
      <c r="C6" s="51">
        <v>25</v>
      </c>
      <c r="D6" s="51">
        <v>20</v>
      </c>
      <c r="E6" s="51">
        <v>5</v>
      </c>
      <c r="F6" s="51">
        <v>10</v>
      </c>
      <c r="G6" s="52">
        <v>10</v>
      </c>
      <c r="H6" s="7">
        <f t="shared" ref="H6:H19" si="0">SUM(B6:G6)</f>
        <v>100</v>
      </c>
      <c r="I6" s="25">
        <v>2</v>
      </c>
    </row>
    <row r="7" spans="1:9" ht="15.75" x14ac:dyDescent="0.25">
      <c r="A7" s="46" t="str">
        <f>Responses!A7</f>
        <v>Collaborate Arch, LLC**  HUB VENDOR</v>
      </c>
      <c r="B7" s="51">
        <v>30</v>
      </c>
      <c r="C7" s="51">
        <v>25</v>
      </c>
      <c r="D7" s="51">
        <v>20</v>
      </c>
      <c r="E7" s="51">
        <v>5</v>
      </c>
      <c r="F7" s="51">
        <v>10</v>
      </c>
      <c r="G7" s="52">
        <v>8</v>
      </c>
      <c r="H7" s="7">
        <f t="shared" si="0"/>
        <v>98</v>
      </c>
      <c r="I7" s="27">
        <v>3</v>
      </c>
    </row>
    <row r="8" spans="1:9" ht="15.75" x14ac:dyDescent="0.25">
      <c r="A8" s="46" t="str">
        <f>Responses!A8</f>
        <v>Corgan</v>
      </c>
      <c r="B8" s="51">
        <v>30</v>
      </c>
      <c r="C8" s="51">
        <v>20</v>
      </c>
      <c r="D8" s="51">
        <v>16</v>
      </c>
      <c r="E8" s="51">
        <v>4</v>
      </c>
      <c r="F8" s="51">
        <v>8</v>
      </c>
      <c r="G8" s="52">
        <v>8</v>
      </c>
      <c r="H8" s="7">
        <f t="shared" si="0"/>
        <v>86</v>
      </c>
      <c r="I8" s="25">
        <v>4</v>
      </c>
    </row>
    <row r="9" spans="1:9" s="37" customFormat="1" ht="15.75" x14ac:dyDescent="0.25">
      <c r="A9" s="46" t="str">
        <f>Responses!A9</f>
        <v>Courtney Harper Partners, LC**  HUB VENDOR</v>
      </c>
      <c r="B9" s="51">
        <v>30</v>
      </c>
      <c r="C9" s="51">
        <v>20</v>
      </c>
      <c r="D9" s="51">
        <v>16</v>
      </c>
      <c r="E9" s="51">
        <v>4</v>
      </c>
      <c r="F9" s="51">
        <v>8</v>
      </c>
      <c r="G9" s="52">
        <v>8</v>
      </c>
      <c r="H9" s="53">
        <f t="shared" si="0"/>
        <v>86</v>
      </c>
      <c r="I9" s="27">
        <v>6</v>
      </c>
    </row>
    <row r="10" spans="1:9" s="37" customFormat="1" ht="15.75" x14ac:dyDescent="0.25">
      <c r="A10" s="46" t="str">
        <f>Responses!A10</f>
        <v>Harrison Kornberg Architects**  HUB VENDOR</v>
      </c>
      <c r="B10" s="51">
        <v>30</v>
      </c>
      <c r="C10" s="51">
        <v>25</v>
      </c>
      <c r="D10" s="51">
        <v>20</v>
      </c>
      <c r="E10" s="51">
        <v>5</v>
      </c>
      <c r="F10" s="51">
        <v>10</v>
      </c>
      <c r="G10" s="52">
        <v>10</v>
      </c>
      <c r="H10" s="53">
        <f t="shared" si="0"/>
        <v>100</v>
      </c>
      <c r="I10" s="25">
        <v>5</v>
      </c>
    </row>
    <row r="11" spans="1:9" ht="15.75" x14ac:dyDescent="0.25">
      <c r="A11" s="46" t="str">
        <f>Responses!A11</f>
        <v>James S. Walker Architects**  HUB VENDOR</v>
      </c>
      <c r="B11" s="51">
        <v>24</v>
      </c>
      <c r="C11" s="51">
        <v>20</v>
      </c>
      <c r="D11" s="51">
        <v>16</v>
      </c>
      <c r="E11" s="51">
        <v>4</v>
      </c>
      <c r="F11" s="51">
        <v>8</v>
      </c>
      <c r="G11" s="52">
        <v>8</v>
      </c>
      <c r="H11" s="7">
        <f t="shared" si="0"/>
        <v>80</v>
      </c>
      <c r="I11" s="27">
        <v>7</v>
      </c>
    </row>
    <row r="12" spans="1:9" ht="15.75" x14ac:dyDescent="0.25">
      <c r="A12" s="46" t="str">
        <f>Responses!A12</f>
        <v>Merriman Holt Powell Architects**  HUB VENDOR</v>
      </c>
      <c r="B12" s="51">
        <v>24</v>
      </c>
      <c r="C12" s="51">
        <v>20</v>
      </c>
      <c r="D12" s="51">
        <v>16</v>
      </c>
      <c r="E12" s="51">
        <v>4</v>
      </c>
      <c r="F12" s="51">
        <v>8</v>
      </c>
      <c r="G12" s="52">
        <v>8</v>
      </c>
      <c r="H12" s="7">
        <f t="shared" si="0"/>
        <v>80</v>
      </c>
      <c r="I12" s="25">
        <v>8</v>
      </c>
    </row>
    <row r="13" spans="1:9" ht="15.75" x14ac:dyDescent="0.25">
      <c r="A13" s="46" t="str">
        <f>Responses!A13</f>
        <v>NATEX Architects**  HUB VENDOR</v>
      </c>
      <c r="B13" s="51">
        <v>30</v>
      </c>
      <c r="C13" s="51">
        <v>25</v>
      </c>
      <c r="D13" s="51">
        <v>20</v>
      </c>
      <c r="E13" s="51">
        <v>5</v>
      </c>
      <c r="F13" s="51">
        <v>10</v>
      </c>
      <c r="G13" s="52">
        <v>10</v>
      </c>
      <c r="H13" s="7">
        <f t="shared" si="0"/>
        <v>100</v>
      </c>
      <c r="I13" s="27">
        <v>9</v>
      </c>
    </row>
    <row r="14" spans="1:9" ht="15.75" x14ac:dyDescent="0.25">
      <c r="A14" s="46" t="str">
        <f>Responses!A14</f>
        <v>PBK Architects</v>
      </c>
      <c r="B14" s="51">
        <v>30</v>
      </c>
      <c r="C14" s="51">
        <v>25</v>
      </c>
      <c r="D14" s="51">
        <v>20</v>
      </c>
      <c r="E14" s="51">
        <v>5</v>
      </c>
      <c r="F14" s="51">
        <v>10</v>
      </c>
      <c r="G14" s="52">
        <v>10</v>
      </c>
      <c r="H14" s="7">
        <f t="shared" si="0"/>
        <v>100</v>
      </c>
      <c r="I14" s="25">
        <v>10</v>
      </c>
    </row>
    <row r="15" spans="1:9" ht="15.75" x14ac:dyDescent="0.25">
      <c r="A15" s="46" t="str">
        <f>Responses!A15</f>
        <v>Philip Johnson Alan Ritchie Architects</v>
      </c>
      <c r="B15" s="51">
        <v>24</v>
      </c>
      <c r="C15" s="51">
        <v>15</v>
      </c>
      <c r="D15" s="51">
        <v>16</v>
      </c>
      <c r="E15" s="51">
        <v>4</v>
      </c>
      <c r="F15" s="51">
        <v>8</v>
      </c>
      <c r="G15" s="52">
        <v>8</v>
      </c>
      <c r="H15" s="7">
        <f t="shared" si="0"/>
        <v>75</v>
      </c>
      <c r="I15" s="27">
        <v>11</v>
      </c>
    </row>
    <row r="16" spans="1:9" ht="15.75" x14ac:dyDescent="0.25">
      <c r="A16" s="46" t="str">
        <f>Responses!A16</f>
        <v>Rogers Architects</v>
      </c>
      <c r="B16" s="51">
        <v>24</v>
      </c>
      <c r="C16" s="51">
        <v>25</v>
      </c>
      <c r="D16" s="51">
        <v>16</v>
      </c>
      <c r="E16" s="51">
        <v>4</v>
      </c>
      <c r="F16" s="51">
        <v>8</v>
      </c>
      <c r="G16" s="52">
        <v>8</v>
      </c>
      <c r="H16" s="7">
        <f t="shared" si="0"/>
        <v>85</v>
      </c>
      <c r="I16" s="25">
        <v>12</v>
      </c>
    </row>
    <row r="17" spans="1:9" ht="15.75" x14ac:dyDescent="0.25">
      <c r="A17" s="46" t="str">
        <f>Responses!A17</f>
        <v>PDG, Inc.</v>
      </c>
      <c r="B17" s="51">
        <v>30</v>
      </c>
      <c r="C17" s="51">
        <v>20</v>
      </c>
      <c r="D17" s="51">
        <v>16</v>
      </c>
      <c r="E17" s="51">
        <v>5</v>
      </c>
      <c r="F17" s="51">
        <v>8</v>
      </c>
      <c r="G17" s="52">
        <v>8</v>
      </c>
      <c r="H17" s="7">
        <f t="shared" si="0"/>
        <v>87</v>
      </c>
      <c r="I17" s="27">
        <v>13</v>
      </c>
    </row>
    <row r="18" spans="1:9" ht="15.75" x14ac:dyDescent="0.25">
      <c r="A18" s="46" t="str">
        <f>Responses!A18</f>
        <v>STOA International Architects, Inc.**  HUB VENDOR</v>
      </c>
      <c r="B18" s="51">
        <v>30</v>
      </c>
      <c r="C18" s="51">
        <v>20</v>
      </c>
      <c r="D18" s="51">
        <v>16</v>
      </c>
      <c r="E18" s="51">
        <v>4</v>
      </c>
      <c r="F18" s="51">
        <v>8</v>
      </c>
      <c r="G18" s="52">
        <v>8</v>
      </c>
      <c r="H18" s="7">
        <f t="shared" si="0"/>
        <v>86</v>
      </c>
      <c r="I18" s="25">
        <v>14</v>
      </c>
    </row>
    <row r="19" spans="1:9" ht="15.75" x14ac:dyDescent="0.25">
      <c r="A19" s="46" t="str">
        <f>Responses!A19</f>
        <v>Urban Architecture</v>
      </c>
      <c r="B19" s="51">
        <v>24</v>
      </c>
      <c r="C19" s="51">
        <v>20</v>
      </c>
      <c r="D19" s="51">
        <v>16</v>
      </c>
      <c r="E19" s="51">
        <v>4</v>
      </c>
      <c r="F19" s="51">
        <v>8</v>
      </c>
      <c r="G19" s="52">
        <v>8</v>
      </c>
      <c r="H19" s="7">
        <f t="shared" si="0"/>
        <v>80</v>
      </c>
      <c r="I19" s="27">
        <v>15</v>
      </c>
    </row>
    <row r="20" spans="1:9" ht="15.75" x14ac:dyDescent="0.25">
      <c r="A20" s="57" t="str">
        <f>Responses!A20</f>
        <v>Urban Area**  HUB VENDOR</v>
      </c>
      <c r="B20" s="51">
        <v>24</v>
      </c>
      <c r="C20" s="51">
        <v>20</v>
      </c>
      <c r="D20" s="51">
        <v>16</v>
      </c>
      <c r="E20" s="51">
        <v>3</v>
      </c>
      <c r="F20" s="51">
        <v>8</v>
      </c>
      <c r="G20" s="52">
        <v>8</v>
      </c>
      <c r="H20" s="7">
        <f t="shared" ref="H20" si="1">SUM(B20:G20)</f>
        <v>79</v>
      </c>
      <c r="I20" s="25">
        <v>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4" sqref="A4"/>
    </sheetView>
  </sheetViews>
  <sheetFormatPr defaultRowHeight="12.75" x14ac:dyDescent="0.2"/>
  <cols>
    <col min="1" max="1" width="62" customWidth="1"/>
    <col min="2" max="2" width="8.28515625" style="19" customWidth="1"/>
    <col min="3" max="3" width="9.42578125" customWidth="1"/>
    <col min="4" max="4" width="8.140625" customWidth="1"/>
    <col min="5" max="5" width="6.7109375" bestFit="1" customWidth="1"/>
    <col min="7" max="7" width="12.5703125" customWidth="1"/>
  </cols>
  <sheetData>
    <row r="1" spans="1:9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2"/>
    </row>
    <row r="2" spans="1:9" ht="12.75" customHeight="1" x14ac:dyDescent="0.2">
      <c r="A2" s="49" t="str">
        <f>Responses!A2</f>
        <v>A&amp;E Third Ward Advancing Community Engagement Institute</v>
      </c>
      <c r="B2" s="49"/>
      <c r="C2" s="49"/>
      <c r="D2" s="49"/>
      <c r="E2" s="49"/>
      <c r="F2" s="49"/>
      <c r="G2" s="49"/>
      <c r="H2" s="49"/>
      <c r="I2" s="42"/>
    </row>
    <row r="3" spans="1:9" ht="15.75" thickBot="1" x14ac:dyDescent="0.25">
      <c r="A3" s="42"/>
      <c r="B3" s="47"/>
      <c r="C3" s="42"/>
      <c r="D3" s="42"/>
      <c r="E3" s="42"/>
      <c r="F3" s="42"/>
      <c r="G3" s="42"/>
      <c r="H3" s="13"/>
      <c r="I3" s="42"/>
    </row>
    <row r="4" spans="1:9" ht="104.25" customHeight="1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44" t="s">
        <v>10</v>
      </c>
      <c r="H4" s="16" t="s">
        <v>11</v>
      </c>
      <c r="I4" s="45"/>
    </row>
    <row r="5" spans="1:9" ht="16.5" thickTop="1" x14ac:dyDescent="0.2">
      <c r="A5" s="46" t="str">
        <f>Responses!A5</f>
        <v>Brave Architecture**  HUB VENDOR</v>
      </c>
      <c r="B5" s="22">
        <v>24</v>
      </c>
      <c r="C5" s="17">
        <v>20</v>
      </c>
      <c r="D5" s="17">
        <v>16</v>
      </c>
      <c r="E5" s="17">
        <v>4</v>
      </c>
      <c r="F5" s="30">
        <v>8</v>
      </c>
      <c r="G5" s="30">
        <v>10</v>
      </c>
      <c r="H5" s="7">
        <f>SUM(B5:G5)</f>
        <v>82</v>
      </c>
      <c r="I5" s="26">
        <v>1</v>
      </c>
    </row>
    <row r="6" spans="1:9" ht="15.75" x14ac:dyDescent="0.25">
      <c r="A6" s="46" t="str">
        <f>Responses!A6</f>
        <v>C Six Architecture, LLC**  HUB VENDOR</v>
      </c>
      <c r="B6" s="22">
        <v>18</v>
      </c>
      <c r="C6" s="17">
        <v>15</v>
      </c>
      <c r="D6" s="17">
        <v>12</v>
      </c>
      <c r="E6" s="17">
        <v>1.5</v>
      </c>
      <c r="F6" s="30">
        <v>6</v>
      </c>
      <c r="G6" s="30">
        <v>6</v>
      </c>
      <c r="H6" s="7">
        <f t="shared" ref="H6:H19" si="0">SUM(B6:G6)</f>
        <v>58.5</v>
      </c>
      <c r="I6" s="25">
        <v>2</v>
      </c>
    </row>
    <row r="7" spans="1:9" ht="15.75" x14ac:dyDescent="0.25">
      <c r="A7" s="46" t="str">
        <f>Responses!A7</f>
        <v>Collaborate Arch, LLC**  HUB VENDOR</v>
      </c>
      <c r="B7" s="22">
        <v>24</v>
      </c>
      <c r="C7" s="17">
        <v>22.5</v>
      </c>
      <c r="D7" s="17">
        <v>16</v>
      </c>
      <c r="E7" s="17">
        <v>4</v>
      </c>
      <c r="F7" s="30">
        <v>9</v>
      </c>
      <c r="G7" s="30">
        <v>9</v>
      </c>
      <c r="H7" s="7">
        <f t="shared" si="0"/>
        <v>84.5</v>
      </c>
      <c r="I7" s="27">
        <v>3</v>
      </c>
    </row>
    <row r="8" spans="1:9" ht="15.75" x14ac:dyDescent="0.25">
      <c r="A8" s="46" t="str">
        <f>Responses!A8</f>
        <v>Corgan</v>
      </c>
      <c r="B8" s="22">
        <v>18</v>
      </c>
      <c r="C8" s="17">
        <v>20</v>
      </c>
      <c r="D8" s="17">
        <v>16</v>
      </c>
      <c r="E8" s="17">
        <v>5</v>
      </c>
      <c r="F8" s="30">
        <v>10</v>
      </c>
      <c r="G8" s="30">
        <v>7</v>
      </c>
      <c r="H8" s="7">
        <f t="shared" si="0"/>
        <v>76</v>
      </c>
      <c r="I8" s="25">
        <v>4</v>
      </c>
    </row>
    <row r="9" spans="1:9" ht="15.75" x14ac:dyDescent="0.25">
      <c r="A9" s="46" t="str">
        <f>Responses!A9</f>
        <v>Courtney Harper Partners, LC**  HUB VENDOR</v>
      </c>
      <c r="B9" s="22">
        <v>21</v>
      </c>
      <c r="C9" s="17">
        <v>22.5</v>
      </c>
      <c r="D9" s="17">
        <v>16</v>
      </c>
      <c r="E9" s="17">
        <v>4</v>
      </c>
      <c r="F9" s="30">
        <v>8</v>
      </c>
      <c r="G9" s="30">
        <v>10</v>
      </c>
      <c r="H9" s="7">
        <f t="shared" si="0"/>
        <v>81.5</v>
      </c>
      <c r="I9" s="27">
        <v>6</v>
      </c>
    </row>
    <row r="10" spans="1:9" ht="15.75" x14ac:dyDescent="0.25">
      <c r="A10" s="46" t="str">
        <f>Responses!A10</f>
        <v>Harrison Kornberg Architects**  HUB VENDOR</v>
      </c>
      <c r="B10" s="22">
        <v>24</v>
      </c>
      <c r="C10" s="17">
        <v>20</v>
      </c>
      <c r="D10" s="17">
        <v>16</v>
      </c>
      <c r="E10" s="17">
        <v>4</v>
      </c>
      <c r="F10" s="30">
        <v>8</v>
      </c>
      <c r="G10" s="30">
        <v>7</v>
      </c>
      <c r="H10" s="7">
        <f t="shared" si="0"/>
        <v>79</v>
      </c>
      <c r="I10" s="25">
        <v>5</v>
      </c>
    </row>
    <row r="11" spans="1:9" ht="15.75" x14ac:dyDescent="0.25">
      <c r="A11" s="46" t="str">
        <f>Responses!A11</f>
        <v>James S. Walker Architects**  HUB VENDOR</v>
      </c>
      <c r="B11" s="22">
        <v>21</v>
      </c>
      <c r="C11" s="17">
        <v>15</v>
      </c>
      <c r="D11" s="17">
        <v>12</v>
      </c>
      <c r="E11" s="17">
        <v>2</v>
      </c>
      <c r="F11" s="30">
        <v>6</v>
      </c>
      <c r="G11" s="30">
        <v>9</v>
      </c>
      <c r="H11" s="7">
        <f t="shared" si="0"/>
        <v>65</v>
      </c>
      <c r="I11" s="27">
        <v>7</v>
      </c>
    </row>
    <row r="12" spans="1:9" ht="15.75" x14ac:dyDescent="0.25">
      <c r="A12" s="46" t="str">
        <f>Responses!A12</f>
        <v>Merriman Holt Powell Architects**  HUB VENDOR</v>
      </c>
      <c r="B12" s="22">
        <v>24</v>
      </c>
      <c r="C12" s="17">
        <v>20</v>
      </c>
      <c r="D12" s="17">
        <v>16</v>
      </c>
      <c r="E12" s="17">
        <v>4</v>
      </c>
      <c r="F12" s="30">
        <v>7</v>
      </c>
      <c r="G12" s="30">
        <v>9</v>
      </c>
      <c r="H12" s="7">
        <f t="shared" si="0"/>
        <v>80</v>
      </c>
      <c r="I12" s="25">
        <v>8</v>
      </c>
    </row>
    <row r="13" spans="1:9" ht="15.75" x14ac:dyDescent="0.25">
      <c r="A13" s="46" t="str">
        <f>Responses!A13</f>
        <v>NATEX Architects**  HUB VENDOR</v>
      </c>
      <c r="B13" s="22">
        <v>24</v>
      </c>
      <c r="C13" s="17">
        <v>20</v>
      </c>
      <c r="D13" s="17">
        <v>18</v>
      </c>
      <c r="E13" s="17">
        <v>4</v>
      </c>
      <c r="F13" s="30">
        <v>9</v>
      </c>
      <c r="G13" s="30">
        <v>9</v>
      </c>
      <c r="H13" s="7">
        <f t="shared" si="0"/>
        <v>84</v>
      </c>
      <c r="I13" s="27">
        <v>9</v>
      </c>
    </row>
    <row r="14" spans="1:9" ht="15.75" x14ac:dyDescent="0.25">
      <c r="A14" s="46" t="str">
        <f>Responses!A14</f>
        <v>PBK Architects</v>
      </c>
      <c r="B14" s="22">
        <v>24</v>
      </c>
      <c r="C14" s="17">
        <v>22.5</v>
      </c>
      <c r="D14" s="17">
        <v>16</v>
      </c>
      <c r="E14" s="17">
        <v>4.5</v>
      </c>
      <c r="F14" s="30">
        <v>8</v>
      </c>
      <c r="G14" s="30">
        <v>8</v>
      </c>
      <c r="H14" s="7">
        <f t="shared" si="0"/>
        <v>83</v>
      </c>
      <c r="I14" s="25">
        <v>10</v>
      </c>
    </row>
    <row r="15" spans="1:9" ht="15.75" x14ac:dyDescent="0.25">
      <c r="A15" s="46" t="str">
        <f>Responses!A15</f>
        <v>Philip Johnson Alan Ritchie Architects</v>
      </c>
      <c r="B15" s="22">
        <v>24</v>
      </c>
      <c r="C15" s="17">
        <v>20</v>
      </c>
      <c r="D15" s="17">
        <v>16</v>
      </c>
      <c r="E15" s="17">
        <v>4.5</v>
      </c>
      <c r="F15" s="30">
        <v>8</v>
      </c>
      <c r="G15" s="30">
        <v>6</v>
      </c>
      <c r="H15" s="7">
        <f t="shared" si="0"/>
        <v>78.5</v>
      </c>
      <c r="I15" s="27">
        <v>11</v>
      </c>
    </row>
    <row r="16" spans="1:9" ht="15.75" x14ac:dyDescent="0.25">
      <c r="A16" s="46" t="str">
        <f>Responses!A16</f>
        <v>Rogers Architects</v>
      </c>
      <c r="B16" s="22">
        <v>24</v>
      </c>
      <c r="C16" s="17">
        <v>20</v>
      </c>
      <c r="D16" s="17">
        <v>16</v>
      </c>
      <c r="E16" s="17">
        <v>4</v>
      </c>
      <c r="F16" s="30">
        <v>8</v>
      </c>
      <c r="G16" s="30">
        <v>6</v>
      </c>
      <c r="H16" s="7">
        <f t="shared" si="0"/>
        <v>78</v>
      </c>
      <c r="I16" s="25">
        <v>12</v>
      </c>
    </row>
    <row r="17" spans="1:9" ht="15.75" x14ac:dyDescent="0.25">
      <c r="A17" s="46" t="str">
        <f>Responses!A17</f>
        <v>PDG, Inc.</v>
      </c>
      <c r="B17" s="22">
        <v>21</v>
      </c>
      <c r="C17" s="17">
        <v>20</v>
      </c>
      <c r="D17" s="17">
        <v>14</v>
      </c>
      <c r="E17" s="17">
        <v>4</v>
      </c>
      <c r="F17" s="30">
        <v>8</v>
      </c>
      <c r="G17" s="30">
        <v>7</v>
      </c>
      <c r="H17" s="7">
        <f t="shared" si="0"/>
        <v>74</v>
      </c>
      <c r="I17" s="27">
        <v>13</v>
      </c>
    </row>
    <row r="18" spans="1:9" ht="15.75" x14ac:dyDescent="0.25">
      <c r="A18" s="46" t="str">
        <f>Responses!A18</f>
        <v>STOA International Architects, Inc.**  HUB VENDOR</v>
      </c>
      <c r="B18" s="22">
        <v>21</v>
      </c>
      <c r="C18" s="17">
        <v>17.5</v>
      </c>
      <c r="D18" s="17">
        <v>16</v>
      </c>
      <c r="E18" s="17">
        <v>4</v>
      </c>
      <c r="F18" s="30">
        <v>7</v>
      </c>
      <c r="G18" s="30">
        <v>9</v>
      </c>
      <c r="H18" s="7">
        <f t="shared" si="0"/>
        <v>74.5</v>
      </c>
      <c r="I18" s="25">
        <v>14</v>
      </c>
    </row>
    <row r="19" spans="1:9" ht="15.75" x14ac:dyDescent="0.25">
      <c r="A19" s="46" t="str">
        <f>Responses!A19</f>
        <v>Urban Architecture</v>
      </c>
      <c r="B19" s="22">
        <v>18</v>
      </c>
      <c r="C19" s="17">
        <v>17.5</v>
      </c>
      <c r="D19" s="17">
        <v>14</v>
      </c>
      <c r="E19" s="17">
        <v>3.5</v>
      </c>
      <c r="F19" s="30">
        <v>7</v>
      </c>
      <c r="G19" s="30">
        <v>7</v>
      </c>
      <c r="H19" s="7">
        <f t="shared" si="0"/>
        <v>67</v>
      </c>
      <c r="I19" s="27">
        <v>15</v>
      </c>
    </row>
    <row r="20" spans="1:9" ht="15.75" x14ac:dyDescent="0.25">
      <c r="A20" s="57" t="str">
        <f>Responses!A20</f>
        <v>Urban Area**  HUB VENDOR</v>
      </c>
      <c r="B20" s="22">
        <v>15</v>
      </c>
      <c r="C20" s="17">
        <v>12.5</v>
      </c>
      <c r="D20" s="17">
        <v>12</v>
      </c>
      <c r="E20" s="17">
        <v>1</v>
      </c>
      <c r="F20" s="30">
        <v>5</v>
      </c>
      <c r="G20" s="30">
        <v>8</v>
      </c>
      <c r="H20" s="7">
        <f t="shared" ref="H20" si="1">SUM(B20:G20)</f>
        <v>53.5</v>
      </c>
      <c r="I20" s="25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4" sqref="A4"/>
    </sheetView>
  </sheetViews>
  <sheetFormatPr defaultRowHeight="12.75" x14ac:dyDescent="0.2"/>
  <cols>
    <col min="1" max="1" width="69.28515625" customWidth="1"/>
    <col min="2" max="2" width="8.28515625" style="19" bestFit="1" customWidth="1"/>
    <col min="3" max="3" width="6.5703125" customWidth="1"/>
    <col min="4" max="4" width="8.28515625" customWidth="1"/>
    <col min="5" max="5" width="7.85546875" customWidth="1"/>
  </cols>
  <sheetData>
    <row r="1" spans="1:9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2"/>
    </row>
    <row r="2" spans="1:9" ht="12.75" customHeight="1" x14ac:dyDescent="0.2">
      <c r="A2" s="49" t="str">
        <f>Responses!A2</f>
        <v>A&amp;E Third Ward Advancing Community Engagement Institute</v>
      </c>
      <c r="B2" s="49"/>
      <c r="C2" s="49"/>
      <c r="D2" s="49"/>
      <c r="E2" s="49"/>
      <c r="F2" s="49"/>
      <c r="G2" s="49"/>
      <c r="H2" s="49"/>
      <c r="I2" s="42"/>
    </row>
    <row r="3" spans="1:9" ht="15.75" thickBot="1" x14ac:dyDescent="0.25">
      <c r="A3" s="42"/>
      <c r="B3" s="47"/>
      <c r="C3" s="42"/>
      <c r="D3" s="42"/>
      <c r="E3" s="42"/>
      <c r="F3" s="42"/>
      <c r="G3" s="42"/>
      <c r="H3" s="13"/>
      <c r="I3" s="42"/>
    </row>
    <row r="4" spans="1:9" ht="75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44" t="s">
        <v>10</v>
      </c>
      <c r="H4" s="16" t="s">
        <v>11</v>
      </c>
      <c r="I4" s="45"/>
    </row>
    <row r="5" spans="1:9" ht="16.5" thickTop="1" x14ac:dyDescent="0.2">
      <c r="A5" s="46" t="str">
        <f>Responses!A5</f>
        <v>Brave Architecture**  HUB VENDOR</v>
      </c>
      <c r="B5" s="22">
        <v>24</v>
      </c>
      <c r="C5" s="17">
        <v>20</v>
      </c>
      <c r="D5" s="17">
        <v>8</v>
      </c>
      <c r="E5" s="17">
        <v>3</v>
      </c>
      <c r="F5" s="30">
        <v>6</v>
      </c>
      <c r="G5" s="30">
        <v>6</v>
      </c>
      <c r="H5" s="7">
        <f>SUM(B5:G5)</f>
        <v>67</v>
      </c>
      <c r="I5" s="26">
        <v>1</v>
      </c>
    </row>
    <row r="6" spans="1:9" ht="15.75" x14ac:dyDescent="0.25">
      <c r="A6" s="46" t="str">
        <f>Responses!A6</f>
        <v>C Six Architecture, LLC**  HUB VENDOR</v>
      </c>
      <c r="B6" s="22">
        <v>18</v>
      </c>
      <c r="C6" s="17">
        <v>15</v>
      </c>
      <c r="D6" s="17">
        <v>14</v>
      </c>
      <c r="E6" s="17">
        <v>3</v>
      </c>
      <c r="F6" s="30">
        <v>6</v>
      </c>
      <c r="G6" s="30">
        <v>10</v>
      </c>
      <c r="H6" s="7">
        <f t="shared" ref="H6:H19" si="0">SUM(B6:G6)</f>
        <v>66</v>
      </c>
      <c r="I6" s="25">
        <v>2</v>
      </c>
    </row>
    <row r="7" spans="1:9" ht="15.75" x14ac:dyDescent="0.25">
      <c r="A7" s="46" t="str">
        <f>Responses!A7</f>
        <v>Collaborate Arch, LLC**  HUB VENDOR</v>
      </c>
      <c r="B7" s="22">
        <v>21</v>
      </c>
      <c r="C7" s="17">
        <v>17.5</v>
      </c>
      <c r="D7" s="17">
        <v>14</v>
      </c>
      <c r="E7" s="17">
        <v>4</v>
      </c>
      <c r="F7" s="30">
        <v>8.4</v>
      </c>
      <c r="G7" s="30">
        <v>8</v>
      </c>
      <c r="H7" s="7">
        <f t="shared" si="0"/>
        <v>72.900000000000006</v>
      </c>
      <c r="I7" s="27">
        <v>3</v>
      </c>
    </row>
    <row r="8" spans="1:9" ht="15.75" x14ac:dyDescent="0.25">
      <c r="A8" s="46" t="str">
        <f>Responses!A8</f>
        <v>Corgan</v>
      </c>
      <c r="B8" s="22">
        <v>23.4</v>
      </c>
      <c r="C8" s="17">
        <v>17.5</v>
      </c>
      <c r="D8" s="17">
        <v>12</v>
      </c>
      <c r="E8" s="17">
        <v>4</v>
      </c>
      <c r="F8" s="30">
        <v>7</v>
      </c>
      <c r="G8" s="30">
        <v>5</v>
      </c>
      <c r="H8" s="7">
        <f t="shared" si="0"/>
        <v>68.900000000000006</v>
      </c>
      <c r="I8" s="25">
        <v>4</v>
      </c>
    </row>
    <row r="9" spans="1:9" ht="15.75" x14ac:dyDescent="0.25">
      <c r="A9" s="46" t="str">
        <f>Responses!A9</f>
        <v>Courtney Harper Partners, LC**  HUB VENDOR</v>
      </c>
      <c r="B9" s="22">
        <v>21</v>
      </c>
      <c r="C9" s="17">
        <v>15</v>
      </c>
      <c r="D9" s="17">
        <v>12</v>
      </c>
      <c r="E9" s="17">
        <v>3.8</v>
      </c>
      <c r="F9" s="30">
        <v>6</v>
      </c>
      <c r="G9" s="30">
        <v>6</v>
      </c>
      <c r="H9" s="7">
        <f t="shared" si="0"/>
        <v>63.8</v>
      </c>
      <c r="I9" s="27">
        <v>6</v>
      </c>
    </row>
    <row r="10" spans="1:9" ht="15.75" x14ac:dyDescent="0.25">
      <c r="A10" s="46" t="str">
        <f>Responses!A10</f>
        <v>Harrison Kornberg Architects**  HUB VENDOR</v>
      </c>
      <c r="B10" s="22">
        <v>27</v>
      </c>
      <c r="C10" s="17">
        <v>25</v>
      </c>
      <c r="D10" s="17">
        <v>20</v>
      </c>
      <c r="E10" s="17">
        <v>5</v>
      </c>
      <c r="F10" s="30">
        <v>10</v>
      </c>
      <c r="G10" s="30">
        <v>10</v>
      </c>
      <c r="H10" s="7">
        <f t="shared" si="0"/>
        <v>97</v>
      </c>
      <c r="I10" s="25">
        <v>5</v>
      </c>
    </row>
    <row r="11" spans="1:9" ht="15.75" x14ac:dyDescent="0.25">
      <c r="A11" s="46" t="str">
        <f>Responses!A11</f>
        <v>James S. Walker Architects**  HUB VENDOR</v>
      </c>
      <c r="B11" s="22">
        <v>27</v>
      </c>
      <c r="C11" s="17">
        <v>17.5</v>
      </c>
      <c r="D11" s="17">
        <v>14</v>
      </c>
      <c r="E11" s="17">
        <v>3</v>
      </c>
      <c r="F11" s="30">
        <v>8</v>
      </c>
      <c r="G11" s="30">
        <v>10</v>
      </c>
      <c r="H11" s="7">
        <f t="shared" si="0"/>
        <v>79.5</v>
      </c>
      <c r="I11" s="27">
        <v>7</v>
      </c>
    </row>
    <row r="12" spans="1:9" ht="15.75" x14ac:dyDescent="0.25">
      <c r="A12" s="46" t="str">
        <f>Responses!A12</f>
        <v>Merriman Holt Powell Architects**  HUB VENDOR</v>
      </c>
      <c r="B12" s="22">
        <v>21</v>
      </c>
      <c r="C12" s="17">
        <v>15</v>
      </c>
      <c r="D12" s="17">
        <v>10</v>
      </c>
      <c r="E12" s="17">
        <v>4</v>
      </c>
      <c r="F12" s="30">
        <v>6</v>
      </c>
      <c r="G12" s="30">
        <v>2</v>
      </c>
      <c r="H12" s="7">
        <f t="shared" si="0"/>
        <v>58</v>
      </c>
      <c r="I12" s="25">
        <v>8</v>
      </c>
    </row>
    <row r="13" spans="1:9" ht="15.75" x14ac:dyDescent="0.25">
      <c r="A13" s="46" t="str">
        <f>Responses!A13</f>
        <v>NATEX Architects**  HUB VENDOR</v>
      </c>
      <c r="B13" s="22">
        <v>24</v>
      </c>
      <c r="C13" s="17">
        <v>20</v>
      </c>
      <c r="D13" s="17">
        <v>15.2</v>
      </c>
      <c r="E13" s="17">
        <v>4</v>
      </c>
      <c r="F13" s="30">
        <v>7.6</v>
      </c>
      <c r="G13" s="30">
        <v>8</v>
      </c>
      <c r="H13" s="7">
        <f t="shared" si="0"/>
        <v>78.8</v>
      </c>
      <c r="I13" s="27">
        <v>9</v>
      </c>
    </row>
    <row r="14" spans="1:9" ht="15.75" x14ac:dyDescent="0.25">
      <c r="A14" s="46" t="str">
        <f>Responses!A14</f>
        <v>PBK Architects</v>
      </c>
      <c r="B14" s="22">
        <v>24</v>
      </c>
      <c r="C14" s="17">
        <v>20</v>
      </c>
      <c r="D14" s="17">
        <v>12</v>
      </c>
      <c r="E14" s="17">
        <v>4</v>
      </c>
      <c r="F14" s="30">
        <v>6</v>
      </c>
      <c r="G14" s="30">
        <v>5</v>
      </c>
      <c r="H14" s="7">
        <f t="shared" si="0"/>
        <v>71</v>
      </c>
      <c r="I14" s="25">
        <v>10</v>
      </c>
    </row>
    <row r="15" spans="1:9" ht="15.75" x14ac:dyDescent="0.25">
      <c r="A15" s="46" t="str">
        <f>Responses!A15</f>
        <v>Philip Johnson Alan Ritchie Architects</v>
      </c>
      <c r="B15" s="22">
        <v>18</v>
      </c>
      <c r="C15" s="17">
        <v>15</v>
      </c>
      <c r="D15" s="17">
        <v>12</v>
      </c>
      <c r="E15" s="17">
        <v>3.5</v>
      </c>
      <c r="F15" s="30">
        <v>5</v>
      </c>
      <c r="G15" s="30">
        <v>5</v>
      </c>
      <c r="H15" s="7">
        <f t="shared" si="0"/>
        <v>58.5</v>
      </c>
      <c r="I15" s="27">
        <v>11</v>
      </c>
    </row>
    <row r="16" spans="1:9" ht="15.75" x14ac:dyDescent="0.25">
      <c r="A16" s="46" t="str">
        <f>Responses!A16</f>
        <v>Rogers Architects</v>
      </c>
      <c r="B16" s="22">
        <v>21</v>
      </c>
      <c r="C16" s="17">
        <v>20</v>
      </c>
      <c r="D16" s="17">
        <v>12</v>
      </c>
      <c r="E16" s="17">
        <v>3</v>
      </c>
      <c r="F16" s="30">
        <v>6</v>
      </c>
      <c r="G16" s="30">
        <v>4</v>
      </c>
      <c r="H16" s="7">
        <f t="shared" si="0"/>
        <v>66</v>
      </c>
      <c r="I16" s="25">
        <v>12</v>
      </c>
    </row>
    <row r="17" spans="1:9" ht="15.75" x14ac:dyDescent="0.25">
      <c r="A17" s="46" t="str">
        <f>Responses!A17</f>
        <v>PDG, Inc.</v>
      </c>
      <c r="B17" s="22">
        <v>18</v>
      </c>
      <c r="C17" s="17">
        <v>15</v>
      </c>
      <c r="D17" s="17">
        <v>10</v>
      </c>
      <c r="E17" s="17">
        <v>3.5</v>
      </c>
      <c r="F17" s="30">
        <v>6.6</v>
      </c>
      <c r="G17" s="30">
        <v>3</v>
      </c>
      <c r="H17" s="7">
        <f t="shared" si="0"/>
        <v>56.1</v>
      </c>
      <c r="I17" s="27">
        <v>13</v>
      </c>
    </row>
    <row r="18" spans="1:9" ht="15.75" x14ac:dyDescent="0.25">
      <c r="A18" s="46" t="str">
        <f>Responses!A18</f>
        <v>STOA International Architects, Inc.**  HUB VENDOR</v>
      </c>
      <c r="B18" s="22">
        <v>21</v>
      </c>
      <c r="C18" s="17">
        <v>17.5</v>
      </c>
      <c r="D18" s="17">
        <v>14</v>
      </c>
      <c r="E18" s="17">
        <v>4</v>
      </c>
      <c r="F18" s="30">
        <v>7</v>
      </c>
      <c r="G18" s="30">
        <v>8</v>
      </c>
      <c r="H18" s="7">
        <f t="shared" si="0"/>
        <v>71.5</v>
      </c>
      <c r="I18" s="25">
        <v>14</v>
      </c>
    </row>
    <row r="19" spans="1:9" ht="15.75" x14ac:dyDescent="0.25">
      <c r="A19" s="46" t="str">
        <f>Responses!A19</f>
        <v>Urban Architecture</v>
      </c>
      <c r="B19" s="22">
        <v>21</v>
      </c>
      <c r="C19" s="17">
        <v>15</v>
      </c>
      <c r="D19" s="17">
        <v>12</v>
      </c>
      <c r="E19" s="17">
        <v>3.3</v>
      </c>
      <c r="F19" s="30">
        <v>6</v>
      </c>
      <c r="G19" s="30">
        <v>4</v>
      </c>
      <c r="H19" s="7">
        <f t="shared" si="0"/>
        <v>61.3</v>
      </c>
      <c r="I19" s="27">
        <v>15</v>
      </c>
    </row>
    <row r="20" spans="1:9" ht="15.75" x14ac:dyDescent="0.25">
      <c r="A20" s="57" t="str">
        <f>Responses!A20</f>
        <v>Urban Area**  HUB VENDOR</v>
      </c>
      <c r="B20" s="22">
        <v>12</v>
      </c>
      <c r="C20" s="17">
        <v>10</v>
      </c>
      <c r="D20" s="17">
        <v>8</v>
      </c>
      <c r="E20" s="17">
        <v>2</v>
      </c>
      <c r="F20" s="30">
        <v>3</v>
      </c>
      <c r="G20" s="30">
        <v>7</v>
      </c>
      <c r="H20" s="7">
        <f t="shared" ref="H20" si="1">SUM(B20:G20)</f>
        <v>42</v>
      </c>
      <c r="I20" s="25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4" sqref="A4"/>
    </sheetView>
  </sheetViews>
  <sheetFormatPr defaultRowHeight="12.75" x14ac:dyDescent="0.2"/>
  <cols>
    <col min="1" max="1" width="70.42578125" customWidth="1"/>
    <col min="2" max="2" width="7.7109375" style="19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2"/>
    </row>
    <row r="2" spans="1:9" ht="12.75" customHeight="1" x14ac:dyDescent="0.2">
      <c r="A2" s="49" t="str">
        <f>Responses!A2</f>
        <v>A&amp;E Third Ward Advancing Community Engagement Institute</v>
      </c>
      <c r="B2" s="49"/>
      <c r="C2" s="49"/>
      <c r="D2" s="49"/>
      <c r="E2" s="49"/>
      <c r="F2" s="49"/>
      <c r="G2" s="49"/>
      <c r="H2" s="49"/>
      <c r="I2" s="42"/>
    </row>
    <row r="3" spans="1:9" ht="15.75" thickBot="1" x14ac:dyDescent="0.25">
      <c r="A3" s="42"/>
      <c r="B3" s="47"/>
      <c r="C3" s="42"/>
      <c r="D3" s="42"/>
      <c r="E3" s="42"/>
      <c r="F3" s="42"/>
      <c r="G3" s="42"/>
      <c r="H3" s="13"/>
      <c r="I3" s="42"/>
    </row>
    <row r="4" spans="1:9" ht="75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44" t="s">
        <v>10</v>
      </c>
      <c r="H4" s="16" t="s">
        <v>11</v>
      </c>
      <c r="I4" s="45"/>
    </row>
    <row r="5" spans="1:9" ht="16.5" thickTop="1" x14ac:dyDescent="0.2">
      <c r="A5" s="46" t="str">
        <f>Responses!A5</f>
        <v>Brave Architecture**  HUB VENDOR</v>
      </c>
      <c r="B5" s="22">
        <v>21</v>
      </c>
      <c r="C5" s="17">
        <v>17.5</v>
      </c>
      <c r="D5" s="17">
        <v>12</v>
      </c>
      <c r="E5" s="17">
        <v>3</v>
      </c>
      <c r="F5" s="30">
        <v>6</v>
      </c>
      <c r="G5" s="30">
        <v>7</v>
      </c>
      <c r="H5" s="7">
        <f>SUM(B5:G5)</f>
        <v>66.5</v>
      </c>
      <c r="I5" s="26">
        <v>1</v>
      </c>
    </row>
    <row r="6" spans="1:9" ht="15.75" x14ac:dyDescent="0.25">
      <c r="A6" s="46" t="str">
        <f>Responses!A6</f>
        <v>C Six Architecture, LLC**  HUB VENDOR</v>
      </c>
      <c r="B6" s="22">
        <v>21</v>
      </c>
      <c r="C6" s="17">
        <v>15</v>
      </c>
      <c r="D6" s="17">
        <v>12</v>
      </c>
      <c r="E6" s="17">
        <v>3</v>
      </c>
      <c r="F6" s="30">
        <v>7</v>
      </c>
      <c r="G6" s="30">
        <v>7</v>
      </c>
      <c r="H6" s="7">
        <f t="shared" ref="H6:H19" si="0">SUM(B6:G6)</f>
        <v>65</v>
      </c>
      <c r="I6" s="25">
        <v>2</v>
      </c>
    </row>
    <row r="7" spans="1:9" ht="15.75" x14ac:dyDescent="0.25">
      <c r="A7" s="46" t="str">
        <f>Responses!A7</f>
        <v>Collaborate Arch, LLC**  HUB VENDOR</v>
      </c>
      <c r="B7" s="22">
        <v>21</v>
      </c>
      <c r="C7" s="17">
        <v>15</v>
      </c>
      <c r="D7" s="17">
        <v>12</v>
      </c>
      <c r="E7" s="17">
        <v>3.5</v>
      </c>
      <c r="F7" s="30">
        <v>8</v>
      </c>
      <c r="G7" s="30">
        <v>7</v>
      </c>
      <c r="H7" s="7">
        <f t="shared" si="0"/>
        <v>66.5</v>
      </c>
      <c r="I7" s="27">
        <v>3</v>
      </c>
    </row>
    <row r="8" spans="1:9" ht="15.75" x14ac:dyDescent="0.25">
      <c r="A8" s="46" t="str">
        <f>Responses!A8</f>
        <v>Corgan</v>
      </c>
      <c r="B8" s="22">
        <v>21</v>
      </c>
      <c r="C8" s="17">
        <v>20</v>
      </c>
      <c r="D8" s="17">
        <v>14</v>
      </c>
      <c r="E8" s="17">
        <v>4</v>
      </c>
      <c r="F8" s="30">
        <v>8</v>
      </c>
      <c r="G8" s="30">
        <v>6</v>
      </c>
      <c r="H8" s="7">
        <f t="shared" si="0"/>
        <v>73</v>
      </c>
      <c r="I8" s="25">
        <v>4</v>
      </c>
    </row>
    <row r="9" spans="1:9" ht="15.75" x14ac:dyDescent="0.25">
      <c r="A9" s="46" t="str">
        <f>Responses!A9</f>
        <v>Courtney Harper Partners, LC**  HUB VENDOR</v>
      </c>
      <c r="B9" s="22">
        <v>21</v>
      </c>
      <c r="C9" s="17">
        <v>20</v>
      </c>
      <c r="D9" s="17">
        <v>14</v>
      </c>
      <c r="E9" s="17">
        <v>3</v>
      </c>
      <c r="F9" s="30">
        <v>8</v>
      </c>
      <c r="G9" s="30">
        <v>7</v>
      </c>
      <c r="H9" s="7">
        <f t="shared" si="0"/>
        <v>73</v>
      </c>
      <c r="I9" s="27">
        <v>6</v>
      </c>
    </row>
    <row r="10" spans="1:9" ht="15.75" x14ac:dyDescent="0.25">
      <c r="A10" s="46" t="str">
        <f>Responses!A10</f>
        <v>Harrison Kornberg Architects**  HUB VENDOR</v>
      </c>
      <c r="B10" s="22">
        <v>21</v>
      </c>
      <c r="C10" s="17">
        <v>17.5</v>
      </c>
      <c r="D10" s="17">
        <v>12</v>
      </c>
      <c r="E10" s="17">
        <v>3</v>
      </c>
      <c r="F10" s="30">
        <v>7</v>
      </c>
      <c r="G10" s="30">
        <v>7</v>
      </c>
      <c r="H10" s="7">
        <f t="shared" si="0"/>
        <v>67.5</v>
      </c>
      <c r="I10" s="25">
        <v>5</v>
      </c>
    </row>
    <row r="11" spans="1:9" ht="15.75" x14ac:dyDescent="0.25">
      <c r="A11" s="46" t="str">
        <f>Responses!A11</f>
        <v>James S. Walker Architects**  HUB VENDOR</v>
      </c>
      <c r="B11" s="22">
        <v>15</v>
      </c>
      <c r="C11" s="17">
        <v>10</v>
      </c>
      <c r="D11" s="17">
        <v>10</v>
      </c>
      <c r="E11" s="17">
        <v>3</v>
      </c>
      <c r="F11" s="30">
        <v>4</v>
      </c>
      <c r="G11" s="30">
        <v>5</v>
      </c>
      <c r="H11" s="7">
        <f t="shared" si="0"/>
        <v>47</v>
      </c>
      <c r="I11" s="27">
        <v>7</v>
      </c>
    </row>
    <row r="12" spans="1:9" ht="15.75" x14ac:dyDescent="0.25">
      <c r="A12" s="46" t="str">
        <f>Responses!A12</f>
        <v>Merriman Holt Powell Architects**  HUB VENDOR</v>
      </c>
      <c r="B12" s="22">
        <v>21</v>
      </c>
      <c r="C12" s="17">
        <v>17.5</v>
      </c>
      <c r="D12" s="17">
        <v>12</v>
      </c>
      <c r="E12" s="17">
        <v>4</v>
      </c>
      <c r="F12" s="30">
        <v>8</v>
      </c>
      <c r="G12" s="30">
        <v>7</v>
      </c>
      <c r="H12" s="7">
        <f t="shared" si="0"/>
        <v>69.5</v>
      </c>
      <c r="I12" s="25">
        <v>8</v>
      </c>
    </row>
    <row r="13" spans="1:9" ht="15.75" x14ac:dyDescent="0.25">
      <c r="A13" s="46" t="str">
        <f>Responses!A13</f>
        <v>NATEX Architects**  HUB VENDOR</v>
      </c>
      <c r="B13" s="22">
        <v>18</v>
      </c>
      <c r="C13" s="17">
        <v>15</v>
      </c>
      <c r="D13" s="17">
        <v>12</v>
      </c>
      <c r="E13" s="17">
        <v>3</v>
      </c>
      <c r="F13" s="30">
        <v>6</v>
      </c>
      <c r="G13" s="30">
        <v>7</v>
      </c>
      <c r="H13" s="7">
        <f t="shared" si="0"/>
        <v>61</v>
      </c>
      <c r="I13" s="27">
        <v>9</v>
      </c>
    </row>
    <row r="14" spans="1:9" ht="15.75" x14ac:dyDescent="0.25">
      <c r="A14" s="46" t="str">
        <f>Responses!A14</f>
        <v>PBK Architects</v>
      </c>
      <c r="B14" s="22">
        <v>18</v>
      </c>
      <c r="C14" s="17">
        <v>17.5</v>
      </c>
      <c r="D14" s="17">
        <v>14</v>
      </c>
      <c r="E14" s="17">
        <v>3.5</v>
      </c>
      <c r="F14" s="30">
        <v>6</v>
      </c>
      <c r="G14" s="30">
        <v>6</v>
      </c>
      <c r="H14" s="7">
        <f t="shared" si="0"/>
        <v>65</v>
      </c>
      <c r="I14" s="25">
        <v>10</v>
      </c>
    </row>
    <row r="15" spans="1:9" ht="15.75" x14ac:dyDescent="0.25">
      <c r="A15" s="46" t="str">
        <f>Responses!A15</f>
        <v>Philip Johnson Alan Ritchie Architects</v>
      </c>
      <c r="B15" s="22">
        <v>21</v>
      </c>
      <c r="C15" s="17">
        <v>20</v>
      </c>
      <c r="D15" s="17">
        <v>14</v>
      </c>
      <c r="E15" s="17">
        <v>2</v>
      </c>
      <c r="F15" s="30">
        <v>8</v>
      </c>
      <c r="G15" s="30">
        <v>6</v>
      </c>
      <c r="H15" s="7">
        <f t="shared" si="0"/>
        <v>71</v>
      </c>
      <c r="I15" s="27">
        <v>11</v>
      </c>
    </row>
    <row r="16" spans="1:9" ht="15.75" x14ac:dyDescent="0.25">
      <c r="A16" s="46" t="str">
        <f>Responses!A16</f>
        <v>Rogers Architects</v>
      </c>
      <c r="B16" s="22">
        <v>27</v>
      </c>
      <c r="C16" s="17">
        <v>20</v>
      </c>
      <c r="D16" s="17">
        <v>12</v>
      </c>
      <c r="E16" s="17">
        <v>4</v>
      </c>
      <c r="F16" s="30">
        <v>8</v>
      </c>
      <c r="G16" s="30">
        <v>6</v>
      </c>
      <c r="H16" s="7">
        <f t="shared" si="0"/>
        <v>77</v>
      </c>
      <c r="I16" s="25">
        <v>12</v>
      </c>
    </row>
    <row r="17" spans="1:9" ht="15.75" x14ac:dyDescent="0.25">
      <c r="A17" s="46" t="str">
        <f>Responses!A17</f>
        <v>PDG, Inc.</v>
      </c>
      <c r="B17" s="22">
        <v>21</v>
      </c>
      <c r="C17" s="17">
        <v>17.5</v>
      </c>
      <c r="D17" s="17">
        <v>12</v>
      </c>
      <c r="E17" s="17">
        <v>3.5</v>
      </c>
      <c r="F17" s="30">
        <v>6</v>
      </c>
      <c r="G17" s="30">
        <v>6</v>
      </c>
      <c r="H17" s="7">
        <f t="shared" si="0"/>
        <v>66</v>
      </c>
      <c r="I17" s="27">
        <v>13</v>
      </c>
    </row>
    <row r="18" spans="1:9" ht="15.75" x14ac:dyDescent="0.25">
      <c r="A18" s="46" t="str">
        <f>Responses!A18</f>
        <v>STOA International Architects, Inc.**  HUB VENDOR</v>
      </c>
      <c r="B18" s="22">
        <v>21</v>
      </c>
      <c r="C18" s="17">
        <v>15</v>
      </c>
      <c r="D18" s="17">
        <v>14</v>
      </c>
      <c r="E18" s="17">
        <v>4</v>
      </c>
      <c r="F18" s="30">
        <v>8</v>
      </c>
      <c r="G18" s="30">
        <v>7</v>
      </c>
      <c r="H18" s="7">
        <f t="shared" si="0"/>
        <v>69</v>
      </c>
      <c r="I18" s="25">
        <v>14</v>
      </c>
    </row>
    <row r="19" spans="1:9" ht="15.75" x14ac:dyDescent="0.25">
      <c r="A19" s="46" t="str">
        <f>Responses!A19</f>
        <v>Urban Architecture</v>
      </c>
      <c r="B19" s="22">
        <v>18</v>
      </c>
      <c r="C19" s="17">
        <v>15</v>
      </c>
      <c r="D19" s="17">
        <v>14</v>
      </c>
      <c r="E19" s="17">
        <v>2.5</v>
      </c>
      <c r="F19" s="30">
        <v>6</v>
      </c>
      <c r="G19" s="30">
        <v>6</v>
      </c>
      <c r="H19" s="7">
        <f t="shared" si="0"/>
        <v>61.5</v>
      </c>
      <c r="I19" s="27">
        <v>15</v>
      </c>
    </row>
    <row r="20" spans="1:9" ht="15.75" x14ac:dyDescent="0.25">
      <c r="A20" s="57" t="str">
        <f>Responses!A20</f>
        <v>Urban Area**  HUB VENDOR</v>
      </c>
      <c r="B20" s="22">
        <v>15</v>
      </c>
      <c r="C20" s="17">
        <v>10</v>
      </c>
      <c r="D20" s="17">
        <v>8</v>
      </c>
      <c r="E20" s="17">
        <v>1.5</v>
      </c>
      <c r="F20" s="30">
        <v>4</v>
      </c>
      <c r="G20" s="30">
        <v>7</v>
      </c>
      <c r="H20" s="7">
        <f t="shared" ref="H20" si="1">SUM(B20:G20)</f>
        <v>45.5</v>
      </c>
      <c r="I20" s="25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6" sqref="A6"/>
    </sheetView>
  </sheetViews>
  <sheetFormatPr defaultRowHeight="12.75" x14ac:dyDescent="0.2"/>
  <cols>
    <col min="1" max="1" width="67.140625" customWidth="1"/>
    <col min="2" max="2" width="8.5703125" style="19" customWidth="1"/>
    <col min="3" max="3" width="8.85546875" customWidth="1"/>
    <col min="4" max="4" width="8" customWidth="1"/>
    <col min="5" max="5" width="9.140625" customWidth="1"/>
  </cols>
  <sheetData>
    <row r="1" spans="1:9" ht="15.75" x14ac:dyDescent="0.25">
      <c r="A1" s="77" t="s">
        <v>0</v>
      </c>
      <c r="B1" s="78"/>
      <c r="C1" s="78"/>
      <c r="D1" s="78"/>
      <c r="E1" s="78"/>
    </row>
    <row r="2" spans="1:9" ht="15" x14ac:dyDescent="0.2">
      <c r="A2" s="10"/>
      <c r="C2" s="10"/>
      <c r="D2" s="10"/>
      <c r="E2" s="14"/>
    </row>
    <row r="3" spans="1:9" ht="15.75" x14ac:dyDescent="0.25">
      <c r="A3" s="48" t="s">
        <v>0</v>
      </c>
      <c r="B3" s="48"/>
      <c r="C3" s="48"/>
      <c r="D3" s="48"/>
      <c r="E3" s="48"/>
      <c r="F3" s="48"/>
      <c r="G3" s="48"/>
      <c r="H3" s="48"/>
      <c r="I3" s="42"/>
    </row>
    <row r="4" spans="1:9" ht="15.75" customHeight="1" x14ac:dyDescent="0.2">
      <c r="A4" s="49" t="str">
        <f>Responses!A2</f>
        <v>A&amp;E Third Ward Advancing Community Engagement Institute</v>
      </c>
      <c r="B4" s="49"/>
      <c r="C4" s="49"/>
      <c r="D4" s="49"/>
      <c r="E4" s="49"/>
      <c r="F4" s="49"/>
      <c r="G4" s="49"/>
      <c r="H4" s="49"/>
      <c r="I4" s="42"/>
    </row>
    <row r="5" spans="1:9" ht="15.75" thickBot="1" x14ac:dyDescent="0.25">
      <c r="A5" s="42"/>
      <c r="B5" s="47"/>
      <c r="C5" s="42"/>
      <c r="D5" s="42"/>
      <c r="E5" s="42"/>
      <c r="F5" s="42"/>
      <c r="G5" s="42"/>
      <c r="H5" s="13"/>
      <c r="I5" s="42"/>
    </row>
    <row r="6" spans="1:9" ht="93" customHeight="1" thickTop="1" thickBot="1" x14ac:dyDescent="0.25">
      <c r="A6" s="43" t="s">
        <v>4</v>
      </c>
      <c r="B6" s="21" t="s">
        <v>5</v>
      </c>
      <c r="C6" s="44" t="s">
        <v>6</v>
      </c>
      <c r="D6" s="44" t="s">
        <v>7</v>
      </c>
      <c r="E6" s="44" t="s">
        <v>8</v>
      </c>
      <c r="F6" s="44" t="s">
        <v>9</v>
      </c>
      <c r="G6" s="44" t="s">
        <v>10</v>
      </c>
      <c r="H6" s="16" t="s">
        <v>11</v>
      </c>
      <c r="I6" s="45"/>
    </row>
    <row r="7" spans="1:9" ht="16.5" thickTop="1" x14ac:dyDescent="0.2">
      <c r="A7" s="46" t="str">
        <f>Responses!A5</f>
        <v>Brave Architecture**  HUB VENDOR</v>
      </c>
      <c r="B7" s="22">
        <v>30</v>
      </c>
      <c r="C7" s="17">
        <v>20</v>
      </c>
      <c r="D7" s="17">
        <v>16</v>
      </c>
      <c r="E7" s="17">
        <v>5</v>
      </c>
      <c r="F7" s="30">
        <v>8</v>
      </c>
      <c r="G7" s="30">
        <v>10</v>
      </c>
      <c r="H7" s="7">
        <f>SUM(B7:G7)</f>
        <v>89</v>
      </c>
      <c r="I7" s="26">
        <v>1</v>
      </c>
    </row>
    <row r="8" spans="1:9" ht="15.75" x14ac:dyDescent="0.25">
      <c r="A8" s="46" t="str">
        <f>Responses!A6</f>
        <v>C Six Architecture, LLC**  HUB VENDOR</v>
      </c>
      <c r="B8" s="22">
        <v>18</v>
      </c>
      <c r="C8" s="17">
        <v>15</v>
      </c>
      <c r="D8" s="17">
        <v>16</v>
      </c>
      <c r="E8" s="17">
        <v>4</v>
      </c>
      <c r="F8" s="30">
        <v>10</v>
      </c>
      <c r="G8" s="30">
        <v>6</v>
      </c>
      <c r="H8" s="7">
        <f t="shared" ref="H8:H21" si="0">SUM(B8:G8)</f>
        <v>69</v>
      </c>
      <c r="I8" s="25">
        <v>2</v>
      </c>
    </row>
    <row r="9" spans="1:9" ht="15.75" x14ac:dyDescent="0.25">
      <c r="A9" s="46" t="str">
        <f>Responses!A7</f>
        <v>Collaborate Arch, LLC**  HUB VENDOR</v>
      </c>
      <c r="B9" s="22">
        <v>30</v>
      </c>
      <c r="C9" s="17">
        <v>25</v>
      </c>
      <c r="D9" s="17">
        <v>20</v>
      </c>
      <c r="E9" s="17">
        <v>5</v>
      </c>
      <c r="F9" s="30">
        <v>10</v>
      </c>
      <c r="G9" s="30">
        <v>10</v>
      </c>
      <c r="H9" s="7">
        <f t="shared" si="0"/>
        <v>100</v>
      </c>
      <c r="I9" s="27">
        <v>3</v>
      </c>
    </row>
    <row r="10" spans="1:9" ht="15.75" x14ac:dyDescent="0.25">
      <c r="A10" s="46" t="str">
        <f>Responses!A8</f>
        <v>Corgan</v>
      </c>
      <c r="B10" s="22">
        <v>30</v>
      </c>
      <c r="C10" s="17">
        <v>20</v>
      </c>
      <c r="D10" s="17">
        <v>16</v>
      </c>
      <c r="E10" s="17">
        <v>5</v>
      </c>
      <c r="F10" s="30">
        <v>10</v>
      </c>
      <c r="G10" s="30">
        <v>10</v>
      </c>
      <c r="H10" s="7">
        <f t="shared" si="0"/>
        <v>91</v>
      </c>
      <c r="I10" s="25">
        <v>4</v>
      </c>
    </row>
    <row r="11" spans="1:9" ht="15.75" x14ac:dyDescent="0.25">
      <c r="A11" s="46" t="str">
        <f>Responses!A9</f>
        <v>Courtney Harper Partners, LC**  HUB VENDOR</v>
      </c>
      <c r="B11" s="22">
        <v>24</v>
      </c>
      <c r="C11" s="17">
        <v>20</v>
      </c>
      <c r="D11" s="17">
        <v>20</v>
      </c>
      <c r="E11" s="17">
        <v>4</v>
      </c>
      <c r="F11" s="30">
        <v>8</v>
      </c>
      <c r="G11" s="30">
        <v>8</v>
      </c>
      <c r="H11" s="7">
        <f t="shared" si="0"/>
        <v>84</v>
      </c>
      <c r="I11" s="27">
        <v>6</v>
      </c>
    </row>
    <row r="12" spans="1:9" ht="15.75" x14ac:dyDescent="0.25">
      <c r="A12" s="46" t="str">
        <f>Responses!A10</f>
        <v>Harrison Kornberg Architects**  HUB VENDOR</v>
      </c>
      <c r="B12" s="22">
        <v>30</v>
      </c>
      <c r="C12" s="17">
        <v>25</v>
      </c>
      <c r="D12" s="17">
        <v>20</v>
      </c>
      <c r="E12" s="17">
        <v>5</v>
      </c>
      <c r="F12" s="30">
        <v>10</v>
      </c>
      <c r="G12" s="30">
        <v>8</v>
      </c>
      <c r="H12" s="7">
        <f t="shared" si="0"/>
        <v>98</v>
      </c>
      <c r="I12" s="25">
        <v>5</v>
      </c>
    </row>
    <row r="13" spans="1:9" ht="15.75" x14ac:dyDescent="0.25">
      <c r="A13" s="46" t="str">
        <f>Responses!A11</f>
        <v>James S. Walker Architects**  HUB VENDOR</v>
      </c>
      <c r="B13" s="22">
        <v>24</v>
      </c>
      <c r="C13" s="17">
        <v>15</v>
      </c>
      <c r="D13" s="17">
        <v>16</v>
      </c>
      <c r="E13" s="17">
        <v>4</v>
      </c>
      <c r="F13" s="30">
        <v>6</v>
      </c>
      <c r="G13" s="30">
        <v>6</v>
      </c>
      <c r="H13" s="7">
        <f t="shared" si="0"/>
        <v>71</v>
      </c>
      <c r="I13" s="27">
        <v>7</v>
      </c>
    </row>
    <row r="14" spans="1:9" ht="15.75" x14ac:dyDescent="0.25">
      <c r="A14" s="46" t="str">
        <f>Responses!A12</f>
        <v>Merriman Holt Powell Architects**  HUB VENDOR</v>
      </c>
      <c r="B14" s="22">
        <v>30</v>
      </c>
      <c r="C14" s="17">
        <v>20</v>
      </c>
      <c r="D14" s="17">
        <v>20</v>
      </c>
      <c r="E14" s="17">
        <v>5</v>
      </c>
      <c r="F14" s="30">
        <v>10</v>
      </c>
      <c r="G14" s="30">
        <v>8</v>
      </c>
      <c r="H14" s="7">
        <f t="shared" si="0"/>
        <v>93</v>
      </c>
      <c r="I14" s="25">
        <v>8</v>
      </c>
    </row>
    <row r="15" spans="1:9" ht="15.75" x14ac:dyDescent="0.25">
      <c r="A15" s="46" t="str">
        <f>Responses!A13</f>
        <v>NATEX Architects**  HUB VENDOR</v>
      </c>
      <c r="B15" s="22">
        <v>30</v>
      </c>
      <c r="C15" s="17">
        <v>25</v>
      </c>
      <c r="D15" s="17">
        <v>20</v>
      </c>
      <c r="E15" s="17">
        <v>5</v>
      </c>
      <c r="F15" s="30">
        <v>10</v>
      </c>
      <c r="G15" s="30">
        <v>10</v>
      </c>
      <c r="H15" s="7">
        <f t="shared" si="0"/>
        <v>100</v>
      </c>
      <c r="I15" s="27">
        <v>9</v>
      </c>
    </row>
    <row r="16" spans="1:9" ht="15.75" x14ac:dyDescent="0.25">
      <c r="A16" s="46" t="str">
        <f>Responses!A14</f>
        <v>PBK Architects</v>
      </c>
      <c r="B16" s="22">
        <v>30</v>
      </c>
      <c r="C16" s="17">
        <v>25</v>
      </c>
      <c r="D16" s="17">
        <v>20</v>
      </c>
      <c r="E16" s="17">
        <v>5</v>
      </c>
      <c r="F16" s="30">
        <v>8</v>
      </c>
      <c r="G16" s="30">
        <v>10</v>
      </c>
      <c r="H16" s="7">
        <f t="shared" si="0"/>
        <v>98</v>
      </c>
      <c r="I16" s="25">
        <v>10</v>
      </c>
    </row>
    <row r="17" spans="1:9" ht="15.75" x14ac:dyDescent="0.25">
      <c r="A17" s="46" t="str">
        <f>Responses!A15</f>
        <v>Philip Johnson Alan Ritchie Architects</v>
      </c>
      <c r="B17" s="22">
        <v>30</v>
      </c>
      <c r="C17" s="17">
        <v>20</v>
      </c>
      <c r="D17" s="17">
        <v>16</v>
      </c>
      <c r="E17" s="17">
        <v>5</v>
      </c>
      <c r="F17" s="30">
        <v>8</v>
      </c>
      <c r="G17" s="30">
        <v>8</v>
      </c>
      <c r="H17" s="7">
        <f t="shared" si="0"/>
        <v>87</v>
      </c>
      <c r="I17" s="27">
        <v>11</v>
      </c>
    </row>
    <row r="18" spans="1:9" ht="15.75" x14ac:dyDescent="0.25">
      <c r="A18" s="46" t="str">
        <f>Responses!A16</f>
        <v>Rogers Architects</v>
      </c>
      <c r="B18" s="22">
        <v>30</v>
      </c>
      <c r="C18" s="17">
        <v>20</v>
      </c>
      <c r="D18" s="17">
        <v>16</v>
      </c>
      <c r="E18" s="17">
        <v>5</v>
      </c>
      <c r="F18" s="30">
        <v>10</v>
      </c>
      <c r="G18" s="30">
        <v>10</v>
      </c>
      <c r="H18" s="7">
        <f t="shared" si="0"/>
        <v>91</v>
      </c>
      <c r="I18" s="25">
        <v>12</v>
      </c>
    </row>
    <row r="19" spans="1:9" ht="15.75" x14ac:dyDescent="0.25">
      <c r="A19" s="46" t="str">
        <f>Responses!A17</f>
        <v>PDG, Inc.</v>
      </c>
      <c r="B19" s="22">
        <v>30</v>
      </c>
      <c r="C19" s="17">
        <v>25</v>
      </c>
      <c r="D19" s="17">
        <v>20</v>
      </c>
      <c r="E19" s="17">
        <v>5</v>
      </c>
      <c r="F19" s="30">
        <v>10</v>
      </c>
      <c r="G19" s="30">
        <v>8</v>
      </c>
      <c r="H19" s="7">
        <f t="shared" si="0"/>
        <v>98</v>
      </c>
      <c r="I19" s="27">
        <v>13</v>
      </c>
    </row>
    <row r="20" spans="1:9" ht="15.75" x14ac:dyDescent="0.25">
      <c r="A20" s="46" t="str">
        <f>Responses!A18</f>
        <v>STOA International Architects, Inc.**  HUB VENDOR</v>
      </c>
      <c r="B20" s="22">
        <v>24</v>
      </c>
      <c r="C20" s="17">
        <v>20</v>
      </c>
      <c r="D20" s="17">
        <v>16</v>
      </c>
      <c r="E20" s="17">
        <v>4</v>
      </c>
      <c r="F20" s="30">
        <v>8</v>
      </c>
      <c r="G20" s="30">
        <v>8</v>
      </c>
      <c r="H20" s="7">
        <f t="shared" si="0"/>
        <v>80</v>
      </c>
      <c r="I20" s="25">
        <v>14</v>
      </c>
    </row>
    <row r="21" spans="1:9" ht="15.75" x14ac:dyDescent="0.25">
      <c r="A21" s="46" t="str">
        <f>Responses!A19</f>
        <v>Urban Architecture</v>
      </c>
      <c r="B21" s="22">
        <v>30</v>
      </c>
      <c r="C21" s="17">
        <v>20</v>
      </c>
      <c r="D21" s="17">
        <v>16</v>
      </c>
      <c r="E21" s="17">
        <v>5</v>
      </c>
      <c r="F21" s="30">
        <v>8</v>
      </c>
      <c r="G21" s="30">
        <v>8</v>
      </c>
      <c r="H21" s="7">
        <f t="shared" si="0"/>
        <v>87</v>
      </c>
      <c r="I21" s="27">
        <v>15</v>
      </c>
    </row>
    <row r="22" spans="1:9" ht="15.75" x14ac:dyDescent="0.25">
      <c r="A22" s="57" t="str">
        <f>Responses!A20</f>
        <v>Urban Area**  HUB VENDOR</v>
      </c>
      <c r="B22" s="22">
        <v>24</v>
      </c>
      <c r="C22" s="17">
        <v>15</v>
      </c>
      <c r="D22" s="17">
        <v>16</v>
      </c>
      <c r="E22" s="17">
        <v>4</v>
      </c>
      <c r="F22" s="30">
        <v>6</v>
      </c>
      <c r="G22" s="30">
        <v>8</v>
      </c>
      <c r="H22" s="7">
        <f t="shared" ref="H22" si="1">SUM(B22:G22)</f>
        <v>73</v>
      </c>
      <c r="I22" s="25">
        <v>16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4" sqref="A4"/>
    </sheetView>
  </sheetViews>
  <sheetFormatPr defaultRowHeight="12.75" x14ac:dyDescent="0.2"/>
  <cols>
    <col min="1" max="1" width="59.42578125" customWidth="1"/>
    <col min="2" max="2" width="7" style="19" bestFit="1" customWidth="1"/>
    <col min="3" max="3" width="9" customWidth="1"/>
    <col min="4" max="4" width="9.5703125" customWidth="1"/>
    <col min="5" max="5" width="12.28515625" customWidth="1"/>
  </cols>
  <sheetData>
    <row r="1" spans="1:9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2"/>
    </row>
    <row r="2" spans="1:9" ht="12.75" customHeight="1" x14ac:dyDescent="0.2">
      <c r="A2" s="49" t="str">
        <f>Responses!A2</f>
        <v>A&amp;E Third Ward Advancing Community Engagement Institute</v>
      </c>
      <c r="B2" s="49"/>
      <c r="C2" s="49"/>
      <c r="D2" s="49"/>
      <c r="E2" s="49"/>
      <c r="F2" s="49"/>
      <c r="G2" s="49"/>
      <c r="H2" s="49"/>
      <c r="I2" s="42"/>
    </row>
    <row r="3" spans="1:9" ht="15.75" thickBot="1" x14ac:dyDescent="0.25">
      <c r="A3" s="42"/>
      <c r="B3" s="47"/>
      <c r="C3" s="42"/>
      <c r="D3" s="42"/>
      <c r="E3" s="42"/>
      <c r="F3" s="42"/>
      <c r="G3" s="42"/>
      <c r="H3" s="13"/>
      <c r="I3" s="42"/>
    </row>
    <row r="4" spans="1:9" ht="75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44" t="s">
        <v>10</v>
      </c>
      <c r="H4" s="16" t="s">
        <v>11</v>
      </c>
      <c r="I4" s="45"/>
    </row>
    <row r="5" spans="1:9" ht="16.5" thickTop="1" x14ac:dyDescent="0.2">
      <c r="A5" s="46" t="str">
        <f>Responses!A5</f>
        <v>Brave Architecture**  HUB VENDOR</v>
      </c>
      <c r="B5" s="22">
        <v>24</v>
      </c>
      <c r="C5" s="17">
        <v>20</v>
      </c>
      <c r="D5" s="17">
        <v>20</v>
      </c>
      <c r="E5" s="17">
        <v>4</v>
      </c>
      <c r="F5" s="30">
        <v>10</v>
      </c>
      <c r="G5" s="30">
        <v>10</v>
      </c>
      <c r="H5" s="7">
        <f>SUM(B5:G5)</f>
        <v>88</v>
      </c>
      <c r="I5" s="26">
        <v>1</v>
      </c>
    </row>
    <row r="6" spans="1:9" ht="15.75" x14ac:dyDescent="0.25">
      <c r="A6" s="46" t="str">
        <f>Responses!A6</f>
        <v>C Six Architecture, LLC**  HUB VENDOR</v>
      </c>
      <c r="B6" s="22">
        <v>6</v>
      </c>
      <c r="C6" s="17">
        <v>5</v>
      </c>
      <c r="D6" s="17">
        <v>4</v>
      </c>
      <c r="E6" s="17">
        <v>2</v>
      </c>
      <c r="F6" s="30">
        <v>4</v>
      </c>
      <c r="G6" s="30">
        <v>10</v>
      </c>
      <c r="H6" s="7">
        <f t="shared" ref="H6:H19" si="0">SUM(B6:G6)</f>
        <v>31</v>
      </c>
      <c r="I6" s="25">
        <v>2</v>
      </c>
    </row>
    <row r="7" spans="1:9" ht="15.75" x14ac:dyDescent="0.25">
      <c r="A7" s="46" t="str">
        <f>Responses!A7</f>
        <v>Collaborate Arch, LLC**  HUB VENDOR</v>
      </c>
      <c r="B7" s="22">
        <v>18</v>
      </c>
      <c r="C7" s="17">
        <v>10</v>
      </c>
      <c r="D7" s="17">
        <v>12</v>
      </c>
      <c r="E7" s="17">
        <v>3</v>
      </c>
      <c r="F7" s="30">
        <v>4</v>
      </c>
      <c r="G7" s="30">
        <v>6</v>
      </c>
      <c r="H7" s="7">
        <f t="shared" si="0"/>
        <v>53</v>
      </c>
      <c r="I7" s="27">
        <v>3</v>
      </c>
    </row>
    <row r="8" spans="1:9" ht="15.75" x14ac:dyDescent="0.25">
      <c r="A8" s="46" t="str">
        <f>Responses!A8</f>
        <v>Corgan</v>
      </c>
      <c r="B8" s="22">
        <v>24</v>
      </c>
      <c r="C8" s="17">
        <v>15</v>
      </c>
      <c r="D8" s="17">
        <v>20</v>
      </c>
      <c r="E8" s="17">
        <v>5</v>
      </c>
      <c r="F8" s="30">
        <v>6</v>
      </c>
      <c r="G8" s="30">
        <v>10</v>
      </c>
      <c r="H8" s="7">
        <f t="shared" si="0"/>
        <v>80</v>
      </c>
      <c r="I8" s="25">
        <v>4</v>
      </c>
    </row>
    <row r="9" spans="1:9" ht="15.75" x14ac:dyDescent="0.25">
      <c r="A9" s="46" t="str">
        <f>Responses!A9</f>
        <v>Courtney Harper Partners, LC**  HUB VENDOR</v>
      </c>
      <c r="B9" s="22">
        <v>15</v>
      </c>
      <c r="C9" s="17">
        <v>10</v>
      </c>
      <c r="D9" s="17">
        <v>12</v>
      </c>
      <c r="E9" s="17">
        <v>3</v>
      </c>
      <c r="F9" s="30">
        <v>4</v>
      </c>
      <c r="G9" s="30">
        <v>10</v>
      </c>
      <c r="H9" s="7">
        <f t="shared" si="0"/>
        <v>54</v>
      </c>
      <c r="I9" s="27">
        <v>6</v>
      </c>
    </row>
    <row r="10" spans="1:9" ht="15.75" x14ac:dyDescent="0.25">
      <c r="A10" s="46" t="str">
        <f>Responses!A10</f>
        <v>Harrison Kornberg Architects**  HUB VENDOR</v>
      </c>
      <c r="B10" s="22">
        <v>30</v>
      </c>
      <c r="C10" s="17">
        <v>20</v>
      </c>
      <c r="D10" s="17">
        <v>20</v>
      </c>
      <c r="E10" s="17">
        <v>5</v>
      </c>
      <c r="F10" s="30">
        <v>10</v>
      </c>
      <c r="G10" s="30">
        <v>10</v>
      </c>
      <c r="H10" s="7">
        <f t="shared" si="0"/>
        <v>95</v>
      </c>
      <c r="I10" s="25">
        <v>5</v>
      </c>
    </row>
    <row r="11" spans="1:9" ht="15.75" x14ac:dyDescent="0.25">
      <c r="A11" s="46" t="str">
        <f>Responses!A11</f>
        <v>James S. Walker Architects**  HUB VENDOR</v>
      </c>
      <c r="B11" s="22">
        <v>6</v>
      </c>
      <c r="C11" s="17">
        <v>5</v>
      </c>
      <c r="D11" s="17">
        <v>4</v>
      </c>
      <c r="E11" s="17">
        <v>1</v>
      </c>
      <c r="F11" s="30">
        <v>2</v>
      </c>
      <c r="G11" s="30">
        <v>10</v>
      </c>
      <c r="H11" s="7">
        <f t="shared" si="0"/>
        <v>28</v>
      </c>
      <c r="I11" s="27">
        <v>7</v>
      </c>
    </row>
    <row r="12" spans="1:9" ht="15.75" x14ac:dyDescent="0.25">
      <c r="A12" s="46" t="str">
        <f>Responses!A12</f>
        <v>Merriman Holt Powell Architects**  HUB VENDOR</v>
      </c>
      <c r="B12" s="22">
        <v>18</v>
      </c>
      <c r="C12" s="17">
        <v>10</v>
      </c>
      <c r="D12" s="17">
        <v>12</v>
      </c>
      <c r="E12" s="17">
        <v>3</v>
      </c>
      <c r="F12" s="30">
        <v>6</v>
      </c>
      <c r="G12" s="30">
        <v>8</v>
      </c>
      <c r="H12" s="7">
        <f t="shared" si="0"/>
        <v>57</v>
      </c>
      <c r="I12" s="25">
        <v>8</v>
      </c>
    </row>
    <row r="13" spans="1:9" ht="15.75" x14ac:dyDescent="0.25">
      <c r="A13" s="46" t="str">
        <f>Responses!A13</f>
        <v>NATEX Architects**  HUB VENDOR</v>
      </c>
      <c r="B13" s="22">
        <v>12</v>
      </c>
      <c r="C13" s="17">
        <v>10</v>
      </c>
      <c r="D13" s="17">
        <v>12</v>
      </c>
      <c r="E13" s="17">
        <v>3</v>
      </c>
      <c r="F13" s="30">
        <v>5</v>
      </c>
      <c r="G13" s="30">
        <v>10</v>
      </c>
      <c r="H13" s="7">
        <f t="shared" si="0"/>
        <v>52</v>
      </c>
      <c r="I13" s="27">
        <v>9</v>
      </c>
    </row>
    <row r="14" spans="1:9" ht="15.75" x14ac:dyDescent="0.25">
      <c r="A14" s="46" t="str">
        <f>Responses!A14</f>
        <v>PBK Architects</v>
      </c>
      <c r="B14" s="22">
        <v>12</v>
      </c>
      <c r="C14" s="17">
        <v>10</v>
      </c>
      <c r="D14" s="17">
        <v>10</v>
      </c>
      <c r="E14" s="17">
        <v>5</v>
      </c>
      <c r="F14" s="30">
        <v>5</v>
      </c>
      <c r="G14" s="30">
        <v>6</v>
      </c>
      <c r="H14" s="7">
        <f t="shared" si="0"/>
        <v>48</v>
      </c>
      <c r="I14" s="25">
        <v>10</v>
      </c>
    </row>
    <row r="15" spans="1:9" ht="15.75" x14ac:dyDescent="0.25">
      <c r="A15" s="46" t="str">
        <f>Responses!A15</f>
        <v>Philip Johnson Alan Ritchie Architects</v>
      </c>
      <c r="B15" s="22">
        <v>12</v>
      </c>
      <c r="C15" s="17">
        <v>10</v>
      </c>
      <c r="D15" s="17">
        <v>8</v>
      </c>
      <c r="E15" s="17">
        <v>3</v>
      </c>
      <c r="F15" s="30">
        <v>6</v>
      </c>
      <c r="G15" s="30">
        <v>2</v>
      </c>
      <c r="H15" s="7">
        <f t="shared" si="0"/>
        <v>41</v>
      </c>
      <c r="I15" s="27">
        <v>11</v>
      </c>
    </row>
    <row r="16" spans="1:9" ht="15.75" x14ac:dyDescent="0.25">
      <c r="A16" s="46" t="str">
        <f>Responses!A16</f>
        <v>Rogers Architects</v>
      </c>
      <c r="B16" s="22">
        <v>30</v>
      </c>
      <c r="C16" s="17">
        <v>25</v>
      </c>
      <c r="D16" s="17">
        <v>20</v>
      </c>
      <c r="E16" s="17">
        <v>5</v>
      </c>
      <c r="F16" s="30">
        <v>10</v>
      </c>
      <c r="G16" s="30">
        <v>10</v>
      </c>
      <c r="H16" s="7">
        <f t="shared" si="0"/>
        <v>100</v>
      </c>
      <c r="I16" s="25">
        <v>12</v>
      </c>
    </row>
    <row r="17" spans="1:9" ht="15.75" x14ac:dyDescent="0.25">
      <c r="A17" s="46" t="str">
        <f>Responses!A17</f>
        <v>PDG, Inc.</v>
      </c>
      <c r="B17" s="22">
        <v>12</v>
      </c>
      <c r="C17" s="17">
        <v>5</v>
      </c>
      <c r="D17" s="17">
        <v>8</v>
      </c>
      <c r="E17" s="17">
        <v>3</v>
      </c>
      <c r="F17" s="30">
        <v>4</v>
      </c>
      <c r="G17" s="30">
        <v>8</v>
      </c>
      <c r="H17" s="7">
        <f t="shared" si="0"/>
        <v>40</v>
      </c>
      <c r="I17" s="27">
        <v>13</v>
      </c>
    </row>
    <row r="18" spans="1:9" ht="15.75" x14ac:dyDescent="0.25">
      <c r="A18" s="46" t="str">
        <f>Responses!A18</f>
        <v>STOA International Architects, Inc.**  HUB VENDOR</v>
      </c>
      <c r="B18" s="22">
        <v>12</v>
      </c>
      <c r="C18" s="17">
        <v>10</v>
      </c>
      <c r="D18" s="17">
        <v>12</v>
      </c>
      <c r="E18" s="17">
        <v>4</v>
      </c>
      <c r="F18" s="30">
        <v>6</v>
      </c>
      <c r="G18" s="30">
        <v>10</v>
      </c>
      <c r="H18" s="7">
        <f t="shared" si="0"/>
        <v>54</v>
      </c>
      <c r="I18" s="25">
        <v>14</v>
      </c>
    </row>
    <row r="19" spans="1:9" ht="15.75" x14ac:dyDescent="0.25">
      <c r="A19" s="46" t="str">
        <f>Responses!A19</f>
        <v>Urban Architecture</v>
      </c>
      <c r="B19" s="22">
        <v>21</v>
      </c>
      <c r="C19" s="17">
        <v>17.5</v>
      </c>
      <c r="D19" s="17">
        <v>8</v>
      </c>
      <c r="E19" s="17">
        <v>2.5</v>
      </c>
      <c r="F19" s="30">
        <v>5</v>
      </c>
      <c r="G19" s="30">
        <v>4</v>
      </c>
      <c r="H19" s="7">
        <f t="shared" si="0"/>
        <v>58</v>
      </c>
      <c r="I19" s="27">
        <v>15</v>
      </c>
    </row>
    <row r="20" spans="1:9" ht="15.75" x14ac:dyDescent="0.25">
      <c r="A20" s="57" t="str">
        <f>Responses!A20</f>
        <v>Urban Area**  HUB VENDOR</v>
      </c>
      <c r="B20" s="22">
        <v>6</v>
      </c>
      <c r="C20" s="17">
        <v>5</v>
      </c>
      <c r="D20" s="17">
        <v>8</v>
      </c>
      <c r="E20" s="17">
        <v>2</v>
      </c>
      <c r="F20" s="30">
        <v>4</v>
      </c>
      <c r="G20" s="30">
        <v>8</v>
      </c>
      <c r="H20" s="7">
        <f t="shared" ref="H20" si="1">SUM(B20:G20)</f>
        <v>33</v>
      </c>
      <c r="I20" s="25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4" sqref="A4"/>
    </sheetView>
  </sheetViews>
  <sheetFormatPr defaultRowHeight="12.75" x14ac:dyDescent="0.2"/>
  <cols>
    <col min="1" max="1" width="58" customWidth="1"/>
    <col min="2" max="2" width="9.140625" style="19"/>
  </cols>
  <sheetData>
    <row r="1" spans="1:9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2"/>
    </row>
    <row r="2" spans="1:9" ht="15.75" customHeight="1" x14ac:dyDescent="0.2">
      <c r="A2" s="49" t="str">
        <f>Responses!A2</f>
        <v>A&amp;E Third Ward Advancing Community Engagement Institute</v>
      </c>
      <c r="B2" s="49"/>
      <c r="C2" s="49"/>
      <c r="D2" s="49"/>
      <c r="E2" s="49"/>
      <c r="F2" s="49"/>
      <c r="G2" s="49"/>
      <c r="H2" s="49"/>
      <c r="I2" s="42"/>
    </row>
    <row r="3" spans="1:9" ht="15.75" thickBot="1" x14ac:dyDescent="0.25">
      <c r="A3" s="42"/>
      <c r="B3" s="47"/>
      <c r="C3" s="42"/>
      <c r="D3" s="42"/>
      <c r="E3" s="42"/>
      <c r="F3" s="42"/>
      <c r="G3" s="42"/>
      <c r="H3" s="13"/>
      <c r="I3" s="42"/>
    </row>
    <row r="4" spans="1:9" ht="75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44" t="s">
        <v>10</v>
      </c>
      <c r="H4" s="16" t="s">
        <v>11</v>
      </c>
      <c r="I4" s="45"/>
    </row>
    <row r="5" spans="1:9" ht="16.5" thickTop="1" x14ac:dyDescent="0.2">
      <c r="A5" s="46" t="str">
        <f>Responses!A5</f>
        <v>Brave Architecture**  HUB VENDOR</v>
      </c>
      <c r="B5" s="22">
        <v>27</v>
      </c>
      <c r="C5" s="17">
        <v>20</v>
      </c>
      <c r="D5" s="17">
        <v>18</v>
      </c>
      <c r="E5" s="17">
        <v>5</v>
      </c>
      <c r="F5" s="30">
        <v>9</v>
      </c>
      <c r="G5" s="30">
        <v>10</v>
      </c>
      <c r="H5" s="7">
        <f>SUM(B5:G5)</f>
        <v>89</v>
      </c>
      <c r="I5" s="26">
        <v>1</v>
      </c>
    </row>
    <row r="6" spans="1:9" ht="15.75" x14ac:dyDescent="0.25">
      <c r="A6" s="46" t="str">
        <f>Responses!A6</f>
        <v>C Six Architecture, LLC**  HUB VENDOR</v>
      </c>
      <c r="B6" s="22">
        <v>24</v>
      </c>
      <c r="C6" s="17">
        <v>20</v>
      </c>
      <c r="D6" s="17">
        <v>20</v>
      </c>
      <c r="E6" s="17">
        <v>4</v>
      </c>
      <c r="F6" s="30">
        <v>8</v>
      </c>
      <c r="G6" s="30">
        <v>10</v>
      </c>
      <c r="H6" s="7">
        <f t="shared" ref="H6:H19" si="0">SUM(B6:G6)</f>
        <v>86</v>
      </c>
      <c r="I6" s="25">
        <v>2</v>
      </c>
    </row>
    <row r="7" spans="1:9" ht="15.75" x14ac:dyDescent="0.25">
      <c r="A7" s="46" t="str">
        <f>Responses!A7</f>
        <v>Collaborate Arch, LLC**  HUB VENDOR</v>
      </c>
      <c r="B7" s="22">
        <v>24</v>
      </c>
      <c r="C7" s="17">
        <v>20</v>
      </c>
      <c r="D7" s="17">
        <v>20</v>
      </c>
      <c r="E7" s="17">
        <v>5</v>
      </c>
      <c r="F7" s="30">
        <v>10</v>
      </c>
      <c r="G7" s="30">
        <v>10</v>
      </c>
      <c r="H7" s="7">
        <f t="shared" si="0"/>
        <v>89</v>
      </c>
      <c r="I7" s="27">
        <v>3</v>
      </c>
    </row>
    <row r="8" spans="1:9" ht="15.75" x14ac:dyDescent="0.25">
      <c r="A8" s="46" t="str">
        <f>Responses!A8</f>
        <v>Corgan</v>
      </c>
      <c r="B8" s="22">
        <v>18</v>
      </c>
      <c r="C8" s="17">
        <v>20</v>
      </c>
      <c r="D8" s="17">
        <v>20</v>
      </c>
      <c r="E8" s="17">
        <v>5</v>
      </c>
      <c r="F8" s="30">
        <v>10</v>
      </c>
      <c r="G8" s="30">
        <v>10</v>
      </c>
      <c r="H8" s="7">
        <f t="shared" si="0"/>
        <v>83</v>
      </c>
      <c r="I8" s="25">
        <v>4</v>
      </c>
    </row>
    <row r="9" spans="1:9" ht="15.75" x14ac:dyDescent="0.25">
      <c r="A9" s="46" t="str">
        <f>Responses!A9</f>
        <v>Courtney Harper Partners, LC**  HUB VENDOR</v>
      </c>
      <c r="B9" s="22">
        <v>18</v>
      </c>
      <c r="C9" s="17">
        <v>20</v>
      </c>
      <c r="D9" s="17">
        <v>20</v>
      </c>
      <c r="E9" s="17">
        <v>5</v>
      </c>
      <c r="F9" s="30">
        <v>10</v>
      </c>
      <c r="G9" s="30">
        <v>10</v>
      </c>
      <c r="H9" s="7">
        <f t="shared" si="0"/>
        <v>83</v>
      </c>
      <c r="I9" s="27">
        <v>6</v>
      </c>
    </row>
    <row r="10" spans="1:9" ht="15.75" x14ac:dyDescent="0.25">
      <c r="A10" s="46" t="str">
        <f>Responses!A10</f>
        <v>Harrison Kornberg Architects**  HUB VENDOR</v>
      </c>
      <c r="B10" s="22">
        <v>30</v>
      </c>
      <c r="C10" s="17">
        <v>25</v>
      </c>
      <c r="D10" s="17">
        <v>20</v>
      </c>
      <c r="E10" s="17">
        <v>5</v>
      </c>
      <c r="F10" s="30">
        <v>10</v>
      </c>
      <c r="G10" s="30">
        <v>10</v>
      </c>
      <c r="H10" s="7">
        <f t="shared" si="0"/>
        <v>100</v>
      </c>
      <c r="I10" s="25">
        <v>5</v>
      </c>
    </row>
    <row r="11" spans="1:9" ht="15.75" x14ac:dyDescent="0.25">
      <c r="A11" s="46" t="str">
        <f>Responses!A11</f>
        <v>James S. Walker Architects**  HUB VENDOR</v>
      </c>
      <c r="B11" s="22">
        <v>18</v>
      </c>
      <c r="C11" s="17">
        <v>15</v>
      </c>
      <c r="D11" s="17">
        <v>20</v>
      </c>
      <c r="E11" s="17">
        <v>4</v>
      </c>
      <c r="F11" s="30">
        <v>10</v>
      </c>
      <c r="G11" s="30">
        <v>10</v>
      </c>
      <c r="H11" s="7">
        <f t="shared" si="0"/>
        <v>77</v>
      </c>
      <c r="I11" s="27">
        <v>7</v>
      </c>
    </row>
    <row r="12" spans="1:9" ht="15.75" x14ac:dyDescent="0.25">
      <c r="A12" s="46" t="str">
        <f>Responses!A12</f>
        <v>Merriman Holt Powell Architects**  HUB VENDOR</v>
      </c>
      <c r="B12" s="22">
        <v>24</v>
      </c>
      <c r="C12" s="17">
        <v>20</v>
      </c>
      <c r="D12" s="17">
        <v>20</v>
      </c>
      <c r="E12" s="17">
        <v>5</v>
      </c>
      <c r="F12" s="30">
        <v>10</v>
      </c>
      <c r="G12" s="30">
        <v>10</v>
      </c>
      <c r="H12" s="7">
        <f t="shared" si="0"/>
        <v>89</v>
      </c>
      <c r="I12" s="25">
        <v>8</v>
      </c>
    </row>
    <row r="13" spans="1:9" ht="15.75" x14ac:dyDescent="0.25">
      <c r="A13" s="46" t="str">
        <f>Responses!A13</f>
        <v>NATEX Architects**  HUB VENDOR</v>
      </c>
      <c r="B13" s="22">
        <v>21</v>
      </c>
      <c r="C13" s="17">
        <v>20</v>
      </c>
      <c r="D13" s="17">
        <v>20</v>
      </c>
      <c r="E13" s="17">
        <v>5</v>
      </c>
      <c r="F13" s="30">
        <v>10</v>
      </c>
      <c r="G13" s="30">
        <v>10</v>
      </c>
      <c r="H13" s="7">
        <f t="shared" si="0"/>
        <v>86</v>
      </c>
      <c r="I13" s="27">
        <v>9</v>
      </c>
    </row>
    <row r="14" spans="1:9" ht="15.75" x14ac:dyDescent="0.25">
      <c r="A14" s="46" t="str">
        <f>Responses!A14</f>
        <v>PBK Architects</v>
      </c>
      <c r="B14" s="22">
        <v>18</v>
      </c>
      <c r="C14" s="17">
        <v>20</v>
      </c>
      <c r="D14" s="17">
        <v>16</v>
      </c>
      <c r="E14" s="17">
        <v>5</v>
      </c>
      <c r="F14" s="30">
        <v>10</v>
      </c>
      <c r="G14" s="30">
        <v>10</v>
      </c>
      <c r="H14" s="7">
        <f t="shared" si="0"/>
        <v>79</v>
      </c>
      <c r="I14" s="25">
        <v>10</v>
      </c>
    </row>
    <row r="15" spans="1:9" ht="15.75" x14ac:dyDescent="0.25">
      <c r="A15" s="46" t="str">
        <f>Responses!A15</f>
        <v>Philip Johnson Alan Ritchie Architects</v>
      </c>
      <c r="B15" s="22">
        <v>18</v>
      </c>
      <c r="C15" s="17">
        <v>25</v>
      </c>
      <c r="D15" s="17">
        <v>20</v>
      </c>
      <c r="E15" s="17">
        <v>5</v>
      </c>
      <c r="F15" s="30">
        <v>10</v>
      </c>
      <c r="G15" s="30">
        <v>10</v>
      </c>
      <c r="H15" s="7">
        <f t="shared" si="0"/>
        <v>88</v>
      </c>
      <c r="I15" s="27">
        <v>11</v>
      </c>
    </row>
    <row r="16" spans="1:9" ht="15.75" x14ac:dyDescent="0.25">
      <c r="A16" s="46" t="str">
        <f>Responses!A16</f>
        <v>Rogers Architects</v>
      </c>
      <c r="B16" s="22">
        <v>27</v>
      </c>
      <c r="C16" s="17">
        <v>25</v>
      </c>
      <c r="D16" s="17">
        <v>20</v>
      </c>
      <c r="E16" s="17">
        <v>5</v>
      </c>
      <c r="F16" s="30">
        <v>10</v>
      </c>
      <c r="G16" s="30">
        <v>10</v>
      </c>
      <c r="H16" s="7">
        <f t="shared" si="0"/>
        <v>97</v>
      </c>
      <c r="I16" s="25">
        <v>12</v>
      </c>
    </row>
    <row r="17" spans="1:9" ht="15.75" x14ac:dyDescent="0.25">
      <c r="A17" s="46" t="str">
        <f>Responses!A17</f>
        <v>PDG, Inc.</v>
      </c>
      <c r="B17" s="22">
        <v>27</v>
      </c>
      <c r="C17" s="17">
        <v>20</v>
      </c>
      <c r="D17" s="17">
        <v>20</v>
      </c>
      <c r="E17" s="17">
        <v>5</v>
      </c>
      <c r="F17" s="30">
        <v>9</v>
      </c>
      <c r="G17" s="30">
        <v>10</v>
      </c>
      <c r="H17" s="7">
        <f t="shared" si="0"/>
        <v>91</v>
      </c>
      <c r="I17" s="27">
        <v>13</v>
      </c>
    </row>
    <row r="18" spans="1:9" ht="15.75" x14ac:dyDescent="0.25">
      <c r="A18" s="46" t="str">
        <f>Responses!A18</f>
        <v>STOA International Architects, Inc.**  HUB VENDOR</v>
      </c>
      <c r="B18" s="22">
        <v>21</v>
      </c>
      <c r="C18" s="17">
        <v>22.5</v>
      </c>
      <c r="D18" s="17">
        <v>20</v>
      </c>
      <c r="E18" s="17">
        <v>5</v>
      </c>
      <c r="F18" s="30">
        <v>7</v>
      </c>
      <c r="G18" s="30">
        <v>10</v>
      </c>
      <c r="H18" s="7">
        <f t="shared" si="0"/>
        <v>85.5</v>
      </c>
      <c r="I18" s="25">
        <v>14</v>
      </c>
    </row>
    <row r="19" spans="1:9" ht="15.75" x14ac:dyDescent="0.25">
      <c r="A19" s="46" t="str">
        <f>Responses!A19</f>
        <v>Urban Architecture</v>
      </c>
      <c r="B19" s="22">
        <v>21</v>
      </c>
      <c r="C19" s="17">
        <v>20</v>
      </c>
      <c r="D19" s="17">
        <v>20</v>
      </c>
      <c r="E19" s="17">
        <v>5</v>
      </c>
      <c r="F19" s="30">
        <v>10</v>
      </c>
      <c r="G19" s="30">
        <v>10</v>
      </c>
      <c r="H19" s="7">
        <f t="shared" si="0"/>
        <v>86</v>
      </c>
      <c r="I19" s="27">
        <v>15</v>
      </c>
    </row>
    <row r="20" spans="1:9" ht="15.75" x14ac:dyDescent="0.25">
      <c r="A20" s="57" t="str">
        <f>Responses!A20</f>
        <v>Urban Area**  HUB VENDOR</v>
      </c>
      <c r="B20" s="22">
        <v>21</v>
      </c>
      <c r="C20" s="17">
        <v>15</v>
      </c>
      <c r="D20" s="17">
        <v>4</v>
      </c>
      <c r="E20" s="17">
        <v>1</v>
      </c>
      <c r="F20" s="30">
        <v>4</v>
      </c>
      <c r="G20" s="30">
        <v>10</v>
      </c>
      <c r="H20" s="7">
        <f t="shared" ref="H20" si="1">SUM(B20:G20)</f>
        <v>55</v>
      </c>
      <c r="I20" s="25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G13" sqref="G13"/>
    </sheetView>
  </sheetViews>
  <sheetFormatPr defaultRowHeight="12.75" x14ac:dyDescent="0.2"/>
  <cols>
    <col min="1" max="1" width="68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9.140625" style="11" customWidth="1"/>
    <col min="9" max="9" width="17.5703125" bestFit="1" customWidth="1"/>
    <col min="10" max="10" width="11.42578125" customWidth="1"/>
  </cols>
  <sheetData>
    <row r="1" spans="1:11" ht="15.75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x14ac:dyDescent="0.2">
      <c r="A2" s="79" t="str">
        <f>Responses!A2</f>
        <v>A&amp;E Third Ward Advancing Community Engagement Institute</v>
      </c>
      <c r="B2" s="80"/>
      <c r="C2" s="80"/>
      <c r="D2" s="80"/>
      <c r="E2" s="80"/>
      <c r="F2" s="80"/>
      <c r="G2" s="80"/>
      <c r="H2" s="80"/>
      <c r="I2" s="80"/>
      <c r="J2" s="80"/>
    </row>
    <row r="3" spans="1:11" ht="15.75" thickBot="1" x14ac:dyDescent="0.25">
      <c r="A3" s="12"/>
      <c r="B3" s="12"/>
      <c r="C3" s="12"/>
      <c r="D3" s="12"/>
      <c r="E3" s="12"/>
      <c r="F3" s="12"/>
      <c r="G3" s="12"/>
      <c r="H3" s="12"/>
      <c r="I3" s="14"/>
      <c r="J3" s="14"/>
    </row>
    <row r="4" spans="1:11" ht="72.75" thickBot="1" x14ac:dyDescent="0.25">
      <c r="A4" s="3" t="s">
        <v>2</v>
      </c>
      <c r="B4" s="8" t="s">
        <v>53</v>
      </c>
      <c r="C4" s="8" t="s">
        <v>54</v>
      </c>
      <c r="D4" s="8" t="s">
        <v>55</v>
      </c>
      <c r="E4" s="8" t="s">
        <v>56</v>
      </c>
      <c r="F4" s="8" t="s">
        <v>57</v>
      </c>
      <c r="G4" s="8" t="s">
        <v>58</v>
      </c>
      <c r="H4" s="8" t="s">
        <v>61</v>
      </c>
      <c r="I4" s="9" t="s">
        <v>3</v>
      </c>
      <c r="J4" s="2" t="s">
        <v>1</v>
      </c>
    </row>
    <row r="5" spans="1:11" s="58" customFormat="1" ht="15.75" x14ac:dyDescent="0.2">
      <c r="A5" s="59" t="str">
        <f>Responses!A5</f>
        <v>Brave Architecture**  HUB VENDOR</v>
      </c>
      <c r="B5" s="28">
        <f>'1'!H5</f>
        <v>98</v>
      </c>
      <c r="C5" s="54">
        <f>'2'!H5</f>
        <v>82</v>
      </c>
      <c r="D5" s="54">
        <f>'3'!H5</f>
        <v>67</v>
      </c>
      <c r="E5" s="54">
        <f>'4'!H5</f>
        <v>66.5</v>
      </c>
      <c r="F5" s="54">
        <f>'5'!H7</f>
        <v>89</v>
      </c>
      <c r="G5" s="54">
        <f>'6'!H5</f>
        <v>88</v>
      </c>
      <c r="H5" s="55">
        <f>'7'!H5</f>
        <v>89</v>
      </c>
      <c r="I5" s="29">
        <f t="shared" ref="I5:I19" si="0">AVERAGE(B5:H5)</f>
        <v>82.785714285714292</v>
      </c>
      <c r="J5" s="56">
        <f t="shared" ref="J5:J20" si="1">RANK(I5,$I$5:$I$20,0)</f>
        <v>3</v>
      </c>
      <c r="K5" s="26">
        <v>1</v>
      </c>
    </row>
    <row r="6" spans="1:11" s="58" customFormat="1" ht="15.75" x14ac:dyDescent="0.25">
      <c r="A6" s="59" t="str">
        <f>Responses!A6</f>
        <v>C Six Architecture, LLC**  HUB VENDOR</v>
      </c>
      <c r="B6" s="28">
        <f>'1'!H6</f>
        <v>100</v>
      </c>
      <c r="C6" s="54">
        <f>'2'!H6</f>
        <v>58.5</v>
      </c>
      <c r="D6" s="54">
        <f>'3'!H6</f>
        <v>66</v>
      </c>
      <c r="E6" s="54">
        <f>'4'!H6</f>
        <v>65</v>
      </c>
      <c r="F6" s="54">
        <f>'5'!H8</f>
        <v>69</v>
      </c>
      <c r="G6" s="54">
        <f>'6'!H6</f>
        <v>31</v>
      </c>
      <c r="H6" s="55">
        <f>'7'!H6</f>
        <v>86</v>
      </c>
      <c r="I6" s="29">
        <f t="shared" si="0"/>
        <v>67.928571428571431</v>
      </c>
      <c r="J6" s="56">
        <f t="shared" si="1"/>
        <v>14</v>
      </c>
      <c r="K6" s="25">
        <v>2</v>
      </c>
    </row>
    <row r="7" spans="1:11" s="58" customFormat="1" ht="15.75" x14ac:dyDescent="0.25">
      <c r="A7" s="59" t="str">
        <f>Responses!A7</f>
        <v>Collaborate Arch, LLC**  HUB VENDOR</v>
      </c>
      <c r="B7" s="28">
        <f>'1'!H7</f>
        <v>98</v>
      </c>
      <c r="C7" s="54">
        <f>'2'!H7</f>
        <v>84.5</v>
      </c>
      <c r="D7" s="54">
        <f>'3'!H7</f>
        <v>72.900000000000006</v>
      </c>
      <c r="E7" s="54">
        <f>'4'!H7</f>
        <v>66.5</v>
      </c>
      <c r="F7" s="54">
        <f>'5'!H9</f>
        <v>100</v>
      </c>
      <c r="G7" s="54">
        <f>'6'!H7</f>
        <v>53</v>
      </c>
      <c r="H7" s="55">
        <f>'7'!H7</f>
        <v>89</v>
      </c>
      <c r="I7" s="29">
        <f t="shared" si="0"/>
        <v>80.55714285714285</v>
      </c>
      <c r="J7" s="56">
        <f t="shared" si="1"/>
        <v>4</v>
      </c>
      <c r="K7" s="27">
        <v>3</v>
      </c>
    </row>
    <row r="8" spans="1:11" s="58" customFormat="1" ht="15.75" x14ac:dyDescent="0.25">
      <c r="A8" s="59" t="str">
        <f>Responses!A8</f>
        <v>Corgan</v>
      </c>
      <c r="B8" s="28">
        <f>'1'!H8</f>
        <v>86</v>
      </c>
      <c r="C8" s="54">
        <f>'2'!H8</f>
        <v>76</v>
      </c>
      <c r="D8" s="54">
        <f>'3'!H8</f>
        <v>68.900000000000006</v>
      </c>
      <c r="E8" s="54">
        <f>'4'!H8</f>
        <v>73</v>
      </c>
      <c r="F8" s="54">
        <f>'5'!H10</f>
        <v>91</v>
      </c>
      <c r="G8" s="54">
        <f>'6'!H8</f>
        <v>80</v>
      </c>
      <c r="H8" s="55">
        <f>'7'!H8</f>
        <v>83</v>
      </c>
      <c r="I8" s="29">
        <f t="shared" si="0"/>
        <v>79.7</v>
      </c>
      <c r="J8" s="56">
        <f t="shared" si="1"/>
        <v>6</v>
      </c>
      <c r="K8" s="25">
        <v>4</v>
      </c>
    </row>
    <row r="9" spans="1:11" s="58" customFormat="1" ht="15.75" x14ac:dyDescent="0.25">
      <c r="A9" s="59" t="str">
        <f>Responses!A9</f>
        <v>Courtney Harper Partners, LC**  HUB VENDOR</v>
      </c>
      <c r="B9" s="28">
        <f>'1'!H9</f>
        <v>86</v>
      </c>
      <c r="C9" s="54">
        <f>'2'!H9</f>
        <v>81.5</v>
      </c>
      <c r="D9" s="54">
        <f>'3'!H9</f>
        <v>63.8</v>
      </c>
      <c r="E9" s="54">
        <f>'4'!H9</f>
        <v>73</v>
      </c>
      <c r="F9" s="54">
        <f>'5'!H11</f>
        <v>84</v>
      </c>
      <c r="G9" s="54">
        <f>'6'!H9</f>
        <v>54</v>
      </c>
      <c r="H9" s="55">
        <f>'7'!H9</f>
        <v>83</v>
      </c>
      <c r="I9" s="29">
        <f t="shared" si="0"/>
        <v>75.04285714285713</v>
      </c>
      <c r="J9" s="56">
        <f t="shared" si="1"/>
        <v>9</v>
      </c>
      <c r="K9" s="27">
        <v>6</v>
      </c>
    </row>
    <row r="10" spans="1:11" s="67" customFormat="1" ht="15.75" x14ac:dyDescent="0.25">
      <c r="A10" s="60" t="str">
        <f>Responses!A10</f>
        <v>Harrison Kornberg Architects**  HUB VENDOR</v>
      </c>
      <c r="B10" s="61">
        <f>'1'!H10</f>
        <v>100</v>
      </c>
      <c r="C10" s="62">
        <f>'2'!H10</f>
        <v>79</v>
      </c>
      <c r="D10" s="62">
        <f>'3'!H10</f>
        <v>97</v>
      </c>
      <c r="E10" s="62">
        <f>'4'!H10</f>
        <v>67.5</v>
      </c>
      <c r="F10" s="62">
        <f>'5'!H12</f>
        <v>98</v>
      </c>
      <c r="G10" s="62">
        <f>'6'!H10</f>
        <v>95</v>
      </c>
      <c r="H10" s="63">
        <f>'7'!H10</f>
        <v>100</v>
      </c>
      <c r="I10" s="64">
        <f t="shared" si="0"/>
        <v>90.928571428571431</v>
      </c>
      <c r="J10" s="65">
        <f t="shared" si="1"/>
        <v>1</v>
      </c>
      <c r="K10" s="66">
        <v>5</v>
      </c>
    </row>
    <row r="11" spans="1:11" s="58" customFormat="1" ht="15.75" x14ac:dyDescent="0.25">
      <c r="A11" s="59" t="str">
        <f>Responses!A11</f>
        <v>James S. Walker Architects**  HUB VENDOR</v>
      </c>
      <c r="B11" s="28">
        <f>'1'!H11</f>
        <v>80</v>
      </c>
      <c r="C11" s="54">
        <f>'2'!H11</f>
        <v>65</v>
      </c>
      <c r="D11" s="54">
        <f>'3'!H11</f>
        <v>79.5</v>
      </c>
      <c r="E11" s="54">
        <f>'4'!H11</f>
        <v>47</v>
      </c>
      <c r="F11" s="54">
        <f>'5'!H13</f>
        <v>71</v>
      </c>
      <c r="G11" s="54">
        <f>'6'!H11</f>
        <v>28</v>
      </c>
      <c r="H11" s="55">
        <f>'7'!H11</f>
        <v>77</v>
      </c>
      <c r="I11" s="29">
        <f t="shared" si="0"/>
        <v>63.928571428571431</v>
      </c>
      <c r="J11" s="56">
        <f t="shared" si="1"/>
        <v>15</v>
      </c>
      <c r="K11" s="27">
        <v>7</v>
      </c>
    </row>
    <row r="12" spans="1:11" s="58" customFormat="1" ht="15.75" x14ac:dyDescent="0.25">
      <c r="A12" s="59" t="str">
        <f>Responses!A12</f>
        <v>Merriman Holt Powell Architects**  HUB VENDOR</v>
      </c>
      <c r="B12" s="28">
        <f>'1'!H12</f>
        <v>80</v>
      </c>
      <c r="C12" s="54">
        <f>'2'!H12</f>
        <v>80</v>
      </c>
      <c r="D12" s="54">
        <f>'3'!H12</f>
        <v>58</v>
      </c>
      <c r="E12" s="54">
        <f>'4'!H12</f>
        <v>69.5</v>
      </c>
      <c r="F12" s="54">
        <f>'5'!H14</f>
        <v>93</v>
      </c>
      <c r="G12" s="54">
        <f>'6'!H12</f>
        <v>57</v>
      </c>
      <c r="H12" s="55">
        <f>'7'!H12</f>
        <v>89</v>
      </c>
      <c r="I12" s="29">
        <f t="shared" si="0"/>
        <v>75.214285714285708</v>
      </c>
      <c r="J12" s="56">
        <f t="shared" si="1"/>
        <v>8</v>
      </c>
      <c r="K12" s="25">
        <v>8</v>
      </c>
    </row>
    <row r="13" spans="1:11" s="58" customFormat="1" ht="15.75" x14ac:dyDescent="0.25">
      <c r="A13" s="59" t="str">
        <f>Responses!A13</f>
        <v>NATEX Architects**  HUB VENDOR</v>
      </c>
      <c r="B13" s="28">
        <f>'1'!H13</f>
        <v>100</v>
      </c>
      <c r="C13" s="54">
        <f>'2'!H13</f>
        <v>84</v>
      </c>
      <c r="D13" s="54">
        <f>'3'!H13</f>
        <v>78.8</v>
      </c>
      <c r="E13" s="54">
        <f>'4'!H13</f>
        <v>61</v>
      </c>
      <c r="F13" s="54">
        <f>'5'!H15</f>
        <v>100</v>
      </c>
      <c r="G13" s="54">
        <f>'6'!H13</f>
        <v>52</v>
      </c>
      <c r="H13" s="55">
        <f>'7'!H13</f>
        <v>86</v>
      </c>
      <c r="I13" s="29">
        <f t="shared" si="0"/>
        <v>80.257142857142853</v>
      </c>
      <c r="J13" s="56">
        <f t="shared" si="1"/>
        <v>5</v>
      </c>
      <c r="K13" s="27">
        <v>9</v>
      </c>
    </row>
    <row r="14" spans="1:11" s="58" customFormat="1" ht="15.75" x14ac:dyDescent="0.25">
      <c r="A14" s="59" t="str">
        <f>Responses!A14</f>
        <v>PBK Architects</v>
      </c>
      <c r="B14" s="28">
        <f>'1'!H14</f>
        <v>100</v>
      </c>
      <c r="C14" s="54">
        <f>'2'!H14</f>
        <v>83</v>
      </c>
      <c r="D14" s="54">
        <f>'3'!H14</f>
        <v>71</v>
      </c>
      <c r="E14" s="54">
        <f>'4'!H14</f>
        <v>65</v>
      </c>
      <c r="F14" s="54">
        <f>'5'!H16</f>
        <v>98</v>
      </c>
      <c r="G14" s="54">
        <f>'6'!H14</f>
        <v>48</v>
      </c>
      <c r="H14" s="55">
        <f>'7'!H14</f>
        <v>79</v>
      </c>
      <c r="I14" s="29">
        <f t="shared" si="0"/>
        <v>77.714285714285708</v>
      </c>
      <c r="J14" s="56">
        <f t="shared" si="1"/>
        <v>7</v>
      </c>
      <c r="K14" s="25">
        <v>10</v>
      </c>
    </row>
    <row r="15" spans="1:11" s="37" customFormat="1" ht="15.75" x14ac:dyDescent="0.25">
      <c r="A15" s="57" t="str">
        <f>Responses!A15</f>
        <v>Philip Johnson Alan Ritchie Architects</v>
      </c>
      <c r="B15" s="28">
        <f>'1'!H15</f>
        <v>75</v>
      </c>
      <c r="C15" s="54">
        <f>'2'!H15</f>
        <v>78.5</v>
      </c>
      <c r="D15" s="54">
        <f>'3'!H15</f>
        <v>58.5</v>
      </c>
      <c r="E15" s="54">
        <f>'4'!H15</f>
        <v>71</v>
      </c>
      <c r="F15" s="54">
        <f>'5'!H17</f>
        <v>87</v>
      </c>
      <c r="G15" s="54">
        <f>'6'!H15</f>
        <v>41</v>
      </c>
      <c r="H15" s="55">
        <f>'7'!H15</f>
        <v>88</v>
      </c>
      <c r="I15" s="29">
        <f t="shared" si="0"/>
        <v>71.285714285714292</v>
      </c>
      <c r="J15" s="56">
        <f t="shared" si="1"/>
        <v>13</v>
      </c>
      <c r="K15" s="27">
        <v>11</v>
      </c>
    </row>
    <row r="16" spans="1:11" s="58" customFormat="1" ht="15.75" x14ac:dyDescent="0.25">
      <c r="A16" s="59" t="str">
        <f>Responses!A16</f>
        <v>Rogers Architects</v>
      </c>
      <c r="B16" s="28">
        <f>'1'!H16</f>
        <v>85</v>
      </c>
      <c r="C16" s="54">
        <f>'2'!H16</f>
        <v>78</v>
      </c>
      <c r="D16" s="54">
        <f>'3'!H16</f>
        <v>66</v>
      </c>
      <c r="E16" s="54">
        <f>'4'!H16</f>
        <v>77</v>
      </c>
      <c r="F16" s="54">
        <f>'5'!H18</f>
        <v>91</v>
      </c>
      <c r="G16" s="54">
        <f>'6'!H16</f>
        <v>100</v>
      </c>
      <c r="H16" s="55">
        <f>'7'!H16</f>
        <v>97</v>
      </c>
      <c r="I16" s="29">
        <f t="shared" si="0"/>
        <v>84.857142857142861</v>
      </c>
      <c r="J16" s="56">
        <f t="shared" si="1"/>
        <v>2</v>
      </c>
      <c r="K16" s="25">
        <v>12</v>
      </c>
    </row>
    <row r="17" spans="1:11" s="37" customFormat="1" ht="15.75" x14ac:dyDescent="0.25">
      <c r="A17" s="57" t="str">
        <f>Responses!A17</f>
        <v>PDG, Inc.</v>
      </c>
      <c r="B17" s="28">
        <f>'1'!H17</f>
        <v>87</v>
      </c>
      <c r="C17" s="54">
        <f>'2'!H17</f>
        <v>74</v>
      </c>
      <c r="D17" s="54">
        <f>'3'!H17</f>
        <v>56.1</v>
      </c>
      <c r="E17" s="54">
        <f>'4'!H17</f>
        <v>66</v>
      </c>
      <c r="F17" s="54">
        <f>'5'!H19</f>
        <v>98</v>
      </c>
      <c r="G17" s="54">
        <f>'6'!H17</f>
        <v>40</v>
      </c>
      <c r="H17" s="55">
        <f>'7'!H17</f>
        <v>91</v>
      </c>
      <c r="I17" s="29">
        <f t="shared" si="0"/>
        <v>73.157142857142858</v>
      </c>
      <c r="J17" s="56">
        <f t="shared" si="1"/>
        <v>11</v>
      </c>
      <c r="K17" s="27">
        <v>13</v>
      </c>
    </row>
    <row r="18" spans="1:11" s="37" customFormat="1" ht="15.75" x14ac:dyDescent="0.25">
      <c r="A18" s="57" t="str">
        <f>Responses!A18</f>
        <v>STOA International Architects, Inc.**  HUB VENDOR</v>
      </c>
      <c r="B18" s="28">
        <f>'1'!H18</f>
        <v>86</v>
      </c>
      <c r="C18" s="54">
        <f>'2'!H18</f>
        <v>74.5</v>
      </c>
      <c r="D18" s="54">
        <f>'3'!H18</f>
        <v>71.5</v>
      </c>
      <c r="E18" s="54">
        <f>'4'!H18</f>
        <v>69</v>
      </c>
      <c r="F18" s="54">
        <f>'5'!H20</f>
        <v>80</v>
      </c>
      <c r="G18" s="54">
        <f>'6'!H18</f>
        <v>54</v>
      </c>
      <c r="H18" s="55">
        <f>'7'!H18</f>
        <v>85.5</v>
      </c>
      <c r="I18" s="29">
        <f t="shared" si="0"/>
        <v>74.357142857142861</v>
      </c>
      <c r="J18" s="56">
        <f t="shared" si="1"/>
        <v>10</v>
      </c>
      <c r="K18" s="31">
        <v>14</v>
      </c>
    </row>
    <row r="19" spans="1:11" s="37" customFormat="1" ht="15.75" x14ac:dyDescent="0.25">
      <c r="A19" s="57" t="str">
        <f>Responses!A19</f>
        <v>Urban Architecture</v>
      </c>
      <c r="B19" s="28">
        <f>'1'!H19</f>
        <v>80</v>
      </c>
      <c r="C19" s="54">
        <f>'2'!H19</f>
        <v>67</v>
      </c>
      <c r="D19" s="54">
        <f>'3'!H19</f>
        <v>61.3</v>
      </c>
      <c r="E19" s="54">
        <f>'4'!H19</f>
        <v>61.5</v>
      </c>
      <c r="F19" s="54">
        <f>'5'!H21</f>
        <v>87</v>
      </c>
      <c r="G19" s="54">
        <f>'6'!H19</f>
        <v>58</v>
      </c>
      <c r="H19" s="55">
        <f>'7'!H19</f>
        <v>86</v>
      </c>
      <c r="I19" s="29">
        <f t="shared" si="0"/>
        <v>71.542857142857144</v>
      </c>
      <c r="J19" s="56">
        <f t="shared" si="1"/>
        <v>12</v>
      </c>
      <c r="K19" s="32">
        <v>15</v>
      </c>
    </row>
    <row r="20" spans="1:11" s="42" customFormat="1" ht="15.75" x14ac:dyDescent="0.25">
      <c r="A20" s="59" t="str">
        <f>Responses!A20</f>
        <v>Urban Area**  HUB VENDOR</v>
      </c>
      <c r="B20" s="28">
        <f>'1'!H20</f>
        <v>79</v>
      </c>
      <c r="C20" s="54">
        <f>'2'!H20</f>
        <v>53.5</v>
      </c>
      <c r="D20" s="54">
        <f>'3'!H20</f>
        <v>42</v>
      </c>
      <c r="E20" s="54">
        <f>'4'!H20</f>
        <v>45.5</v>
      </c>
      <c r="F20" s="54">
        <f>'5'!H22</f>
        <v>73</v>
      </c>
      <c r="G20" s="54">
        <f>'6'!H20</f>
        <v>33</v>
      </c>
      <c r="H20" s="55">
        <f>'7'!H20</f>
        <v>55</v>
      </c>
      <c r="I20" s="29">
        <f t="shared" ref="I20" si="2">AVERAGE(B20:H20)</f>
        <v>54.428571428571431</v>
      </c>
      <c r="J20" s="56">
        <f t="shared" si="1"/>
        <v>16</v>
      </c>
      <c r="K20" s="31">
        <v>16</v>
      </c>
    </row>
    <row r="21" spans="1:11" s="42" customFormat="1" x14ac:dyDescent="0.2"/>
    <row r="22" spans="1:11" ht="15" x14ac:dyDescent="0.2">
      <c r="A22" s="42"/>
      <c r="B22" s="15" t="s">
        <v>59</v>
      </c>
      <c r="C22" s="42"/>
      <c r="D22" s="42"/>
      <c r="E22" s="42"/>
      <c r="F22" s="42"/>
      <c r="H22"/>
      <c r="I22" s="11"/>
    </row>
    <row r="23" spans="1:11" ht="15" x14ac:dyDescent="0.2">
      <c r="A23" s="42"/>
      <c r="B23" s="12"/>
      <c r="C23" s="42"/>
      <c r="D23" s="42"/>
      <c r="E23" s="42"/>
      <c r="F23" s="42"/>
      <c r="H23"/>
      <c r="I23" s="11"/>
    </row>
    <row r="24" spans="1:11" ht="15" x14ac:dyDescent="0.2">
      <c r="A24" s="42"/>
      <c r="B24" s="15" t="s">
        <v>60</v>
      </c>
      <c r="C24" s="42"/>
      <c r="D24" s="42"/>
      <c r="E24" s="42"/>
      <c r="F24" s="42"/>
      <c r="H24"/>
      <c r="I24" s="11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6</vt:lpstr>
      <vt:lpstr>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2017-10-24T17:58:58Z</dcterms:modified>
</cp:coreProperties>
</file>