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D853D65C-DC94-401F-8512-293A305E02F7}" xr6:coauthVersionLast="47" xr6:coauthVersionMax="47" xr10:uidLastSave="{00000000-0000-0000-0000-000000000000}"/>
  <bookViews>
    <workbookView xWindow="-120" yWindow="-120" windowWidth="29040" windowHeight="17520" activeTab="7"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11" r:id="rId6"/>
    <sheet name="Pricing Score Calculation" sheetId="12" r:id="rId7"/>
    <sheet name="Summary" sheetId="1" r:id="rId8"/>
    <sheet name="Evaluation" sheetId="13"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 i="11" l="1"/>
  <c r="J5" i="11"/>
  <c r="J4" i="11"/>
  <c r="J6" i="10"/>
  <c r="J5" i="10"/>
  <c r="J4" i="10"/>
  <c r="J6" i="9"/>
  <c r="J5" i="9"/>
  <c r="J4" i="9"/>
  <c r="J6" i="5"/>
  <c r="J5" i="5"/>
  <c r="J4" i="5"/>
  <c r="J6" i="3"/>
  <c r="J5" i="3"/>
  <c r="J4" i="3"/>
  <c r="J5" i="2"/>
  <c r="J6" i="2"/>
  <c r="J4" i="2"/>
  <c r="A8" i="1" l="1"/>
  <c r="A9" i="1"/>
  <c r="A7" i="1"/>
  <c r="D5" i="12"/>
  <c r="C9" i="1"/>
  <c r="E9" i="1"/>
  <c r="G9" i="1"/>
  <c r="F7" i="1"/>
  <c r="E7" i="1"/>
  <c r="D7" i="1"/>
  <c r="C7" i="1"/>
  <c r="G8" i="1"/>
  <c r="G7" i="1"/>
  <c r="F9" i="1"/>
  <c r="F8" i="1"/>
  <c r="E8" i="1"/>
  <c r="D9" i="1"/>
  <c r="D8" i="1"/>
  <c r="C8" i="1"/>
  <c r="E5" i="12" l="1"/>
  <c r="K7" i="1" s="1"/>
  <c r="L7" i="1" s="1"/>
  <c r="E6" i="12"/>
  <c r="K8" i="1" s="1"/>
  <c r="L8" i="1" s="1"/>
  <c r="E7" i="12"/>
  <c r="K9" i="1" s="1"/>
  <c r="L9" i="1" s="1"/>
  <c r="M9" i="1" s="1"/>
  <c r="B8" i="1"/>
  <c r="B9" i="1"/>
  <c r="B7" i="1"/>
  <c r="M8" i="1" l="1"/>
  <c r="M7" i="1"/>
  <c r="H7" i="1"/>
  <c r="O7" i="1" s="1"/>
  <c r="H9" i="1"/>
  <c r="O9" i="1" s="1"/>
  <c r="H8" i="1"/>
  <c r="O8" i="1" s="1"/>
  <c r="P8" i="1" l="1"/>
  <c r="P9" i="1"/>
  <c r="P7" i="1"/>
  <c r="I8" i="1"/>
  <c r="I9"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A2C36E5-3829-41BC-B138-0C80D4FA4FC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1560AF0-A79A-4E70-B926-05A571AC7AD4}">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<sst xmlns="http://schemas.openxmlformats.org/spreadsheetml/2006/main" count="125" uniqueCount="59">
  <si>
    <t xml:space="preserve">RESPONDENT SUMMARY </t>
  </si>
  <si>
    <t>Total Score</t>
  </si>
  <si>
    <t>Evaluator 1</t>
  </si>
  <si>
    <t>Evaluator 2</t>
  </si>
  <si>
    <t>Evaluator 3</t>
  </si>
  <si>
    <t>Evaluator 4</t>
  </si>
  <si>
    <t>Criteria 1</t>
  </si>
  <si>
    <t>Criteria 2</t>
  </si>
  <si>
    <t>Criteria 3</t>
  </si>
  <si>
    <t>Criteria 4</t>
  </si>
  <si>
    <t>Criteria 5</t>
  </si>
  <si>
    <t>Criteria 6</t>
  </si>
  <si>
    <t>EVALUATION SUMMARY</t>
  </si>
  <si>
    <t>Average Tech. Score</t>
  </si>
  <si>
    <t>Technical Ranking</t>
  </si>
  <si>
    <t>Non Tech Ranking</t>
  </si>
  <si>
    <t>Non-Tech Score (cost)</t>
  </si>
  <si>
    <t>Total Ranking</t>
  </si>
  <si>
    <t>Technical</t>
  </si>
  <si>
    <t>Summary</t>
  </si>
  <si>
    <t>updated 11/17</t>
  </si>
  <si>
    <t>RATIO FORMULA:  Points x (Lowest Cost / Bidders Amount)</t>
  </si>
  <si>
    <t xml:space="preserve">Bidders </t>
  </si>
  <si>
    <t xml:space="preserve">Bidders Amount </t>
  </si>
  <si>
    <t>Points</t>
  </si>
  <si>
    <t>Lowest cost</t>
  </si>
  <si>
    <t>Score</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</si>
  <si>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</si>
  <si>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F W Walton Inc</t>
  </si>
  <si>
    <t>Tecto Construction LLC</t>
  </si>
  <si>
    <t>Texas Liqua Tech Services Inc</t>
  </si>
  <si>
    <t>Total (technical only)</t>
  </si>
  <si>
    <t xml:space="preserve">RFPCSP-730-UofH-3113 University of Houston Clear Lake Delta Building Roof Replacement and Arbor Building Skylight Repair FY26								</t>
  </si>
  <si>
    <t>University of Houston Evaluation Matrix $1 Million+</t>
  </si>
  <si>
    <t>RFPCSP-730-UofH-3113 University of Houston Clear Lake Delta Building Roof Replacement and Arbor Building Skylight Repair FY26</t>
  </si>
  <si>
    <t>Name</t>
  </si>
  <si>
    <t>Evaluation Due Date</t>
  </si>
  <si>
    <t>Friday 6/5/2026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</si>
  <si>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</si>
  <si>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</si>
  <si>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</si>
  <si>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</si>
  <si>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</si>
  <si>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</si>
  <si>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</si>
  <si>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</si>
  <si>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</si>
  <si>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</si>
  <si>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**ONLY PURCHASING WILL EVALUATE COST 
EVERYONE ELSE LEAVE THIS BLANK**
Respondent’s Cost and Delivery Proposal </t>
  </si>
  <si>
    <t xml:space="preserve">Respondent’s qualifications and experience with a focus on Roof Replacement &amp; Skylight Repairs </t>
  </si>
  <si>
    <t xml:space="preserve">Respondent’s qualifications and experience of Proposed Construction Team  </t>
  </si>
  <si>
    <t>Respondent’s construction and execution plan</t>
  </si>
  <si>
    <t xml:space="preserve">Respondent’s project planning and scheduling </t>
  </si>
  <si>
    <t xml:space="preserve">Respondent’s safety management program </t>
  </si>
  <si>
    <t>Points (1-5)</t>
  </si>
  <si>
    <t>Updated: 10/19</t>
  </si>
  <si>
    <t>Evaluator 5</t>
  </si>
  <si>
    <t>Evaluator 6</t>
  </si>
  <si>
    <t>Non Technical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</si>
</sst>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8"/>
      <name val="Arial"/>
    </font>
    <font>
      <b/>
      <sz val="9"/>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FF0000"/>
      <name val="Arial"/>
      <family val="2"/>
    </font>
    <font>
      <b/>
      <sz val="10"/>
      <color rgb="FF000000"/>
      <name val="Arial"/>
      <family val="2"/>
    </font>
    <font>
      <u/>
      <sz val="10"/>
      <color theme="10"/>
      <name val="Calibri"/>
      <family val="2"/>
      <scheme val="minor"/>
    </font>
    <font>
      <sz val="10"/>
      <color rgb="FF00000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8">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14" fillId="0" borderId="0"/>
    <xf numFmtId="43" fontId="14" fillId="0" borderId="0" applyFont="0" applyFill="0" applyBorder="0" applyAlignment="0" applyProtection="0"/>
    <xf numFmtId="0" fontId="2" fillId="0" borderId="0"/>
    <xf numFmtId="0" fontId="14" fillId="2" borderId="26" applyNumberFormat="0" applyFont="0" applyAlignment="0" applyProtection="0"/>
    <xf numFmtId="0" fontId="31" fillId="0" borderId="36" applyNumberFormat="0" applyFill="0" applyAlignment="0" applyProtection="0"/>
    <xf numFmtId="0" fontId="19" fillId="21" borderId="33" applyNumberFormat="0" applyAlignment="0" applyProtection="0"/>
    <xf numFmtId="0" fontId="14" fillId="2" borderId="30" applyNumberFormat="0" applyFont="0" applyAlignment="0" applyProtection="0"/>
    <xf numFmtId="0" fontId="19" fillId="21" borderId="29" applyNumberFormat="0" applyAlignment="0" applyProtection="0"/>
    <xf numFmtId="0" fontId="26" fillId="8" borderId="29" applyNumberFormat="0" applyAlignment="0" applyProtection="0"/>
    <xf numFmtId="0" fontId="31" fillId="0" borderId="28" applyNumberFormat="0" applyFill="0" applyAlignment="0" applyProtection="0"/>
    <xf numFmtId="0" fontId="29" fillId="21" borderId="27" applyNumberFormat="0" applyAlignment="0" applyProtection="0"/>
    <xf numFmtId="0" fontId="26" fillId="8" borderId="25" applyNumberFormat="0" applyAlignment="0" applyProtection="0"/>
    <xf numFmtId="0" fontId="29" fillId="21" borderId="35" applyNumberFormat="0" applyAlignment="0" applyProtection="0"/>
    <xf numFmtId="0" fontId="19" fillId="21" borderId="25" applyNumberFormat="0" applyAlignment="0" applyProtection="0"/>
    <xf numFmtId="0" fontId="26" fillId="8" borderId="29" applyNumberFormat="0" applyAlignment="0" applyProtection="0"/>
    <xf numFmtId="0" fontId="29" fillId="21" borderId="31" applyNumberFormat="0" applyAlignment="0" applyProtection="0"/>
    <xf numFmtId="0" fontId="14" fillId="2" borderId="1" applyNumberFormat="0" applyFont="0" applyAlignment="0" applyProtection="0"/>
    <xf numFmtId="0" fontId="2" fillId="0" borderId="0"/>
    <xf numFmtId="0" fontId="31" fillId="0" borderId="28" applyNumberFormat="0" applyFill="0" applyAlignment="0" applyProtection="0"/>
    <xf numFmtId="0" fontId="29" fillId="21" borderId="27" applyNumberFormat="0" applyAlignment="0" applyProtection="0"/>
    <xf numFmtId="0" fontId="26" fillId="8" borderId="25" applyNumberFormat="0" applyAlignment="0" applyProtection="0"/>
    <xf numFmtId="0" fontId="19" fillId="21" borderId="25" applyNumberFormat="0" applyAlignment="0" applyProtection="0"/>
    <xf numFmtId="0" fontId="14" fillId="2" borderId="26" applyNumberFormat="0" applyFont="0" applyAlignment="0" applyProtection="0"/>
    <xf numFmtId="0" fontId="26" fillId="8" borderId="33" applyNumberFormat="0" applyAlignment="0" applyProtection="0"/>
    <xf numFmtId="0" fontId="19" fillId="21" borderId="29" applyNumberFormat="0" applyAlignment="0" applyProtection="0"/>
    <xf numFmtId="0" fontId="31" fillId="0" borderId="32" applyNumberFormat="0" applyFill="0" applyAlignment="0" applyProtection="0"/>
    <xf numFmtId="0" fontId="26" fillId="8" borderId="33" applyNumberFormat="0" applyAlignment="0" applyProtection="0"/>
    <xf numFmtId="0" fontId="19" fillId="21" borderId="33" applyNumberFormat="0" applyAlignment="0" applyProtection="0"/>
    <xf numFmtId="0" fontId="14" fillId="2" borderId="34" applyNumberFormat="0" applyFont="0" applyAlignment="0" applyProtection="0"/>
    <xf numFmtId="9" fontId="2" fillId="0" borderId="0" applyFont="0" applyFill="0" applyBorder="0" applyAlignment="0" applyProtection="0"/>
    <xf numFmtId="0" fontId="14" fillId="2" borderId="26" applyNumberFormat="0" applyFont="0" applyAlignment="0" applyProtection="0"/>
    <xf numFmtId="0" fontId="14" fillId="2" borderId="30" applyNumberFormat="0" applyFont="0" applyAlignment="0" applyProtection="0"/>
    <xf numFmtId="0" fontId="29" fillId="21" borderId="31" applyNumberFormat="0" applyAlignment="0" applyProtection="0"/>
    <xf numFmtId="0" fontId="31" fillId="0" borderId="32" applyNumberFormat="0" applyFill="0" applyAlignment="0" applyProtection="0"/>
    <xf numFmtId="0" fontId="14" fillId="2" borderId="30" applyNumberFormat="0" applyFont="0" applyAlignment="0" applyProtection="0"/>
    <xf numFmtId="0" fontId="14" fillId="2" borderId="34" applyNumberFormat="0" applyFont="0" applyAlignment="0" applyProtection="0"/>
    <xf numFmtId="0" fontId="29" fillId="21" borderId="35" applyNumberFormat="0" applyAlignment="0" applyProtection="0"/>
    <xf numFmtId="0" fontId="31" fillId="0" borderId="36" applyNumberFormat="0" applyFill="0" applyAlignment="0" applyProtection="0"/>
    <xf numFmtId="0" fontId="14" fillId="2" borderId="34" applyNumberFormat="0" applyFont="0" applyAlignment="0" applyProtection="0"/>
    <xf numFmtId="0" fontId="1" fillId="0" borderId="0"/>
    <xf numFmtId="0" fontId="47" fillId="0" borderId="0" applyNumberFormat="0" applyFill="0" applyBorder="0" applyAlignment="0" applyProtection="0"/>
  </cellStyleXfs>
  <cellXfs count="133">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0" xfId="0" applyFont="1"/>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6" borderId="0" xfId="0" applyFont="1" applyFill="1" applyAlignment="1"/>
    <xf numFmtId="0" fontId="40" fillId="26" borderId="0" xfId="0" applyFont="1" applyFill="1"/>
    <xf numFmtId="0" fontId="12" fillId="26" borderId="0" xfId="0" applyFont="1" applyFill="1" applyAlignment="1"/>
    <xf numFmtId="0" fontId="13" fillId="26" borderId="0" xfId="0" applyFont="1" applyFill="1"/>
    <xf numFmtId="0" fontId="40"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2" xfId="0" applyNumberFormat="1" applyFont="1" applyFill="1" applyBorder="1" applyAlignment="1">
      <alignment horizontal="right"/>
    </xf>
    <xf numFmtId="4" fontId="13" fillId="26" borderId="12" xfId="0" applyNumberFormat="1" applyFont="1" applyFill="1" applyBorder="1"/>
    <xf numFmtId="0" fontId="13" fillId="26" borderId="11" xfId="0" applyFont="1" applyFill="1" applyBorder="1" applyAlignment="1">
      <alignment horizontal="left"/>
    </xf>
    <xf numFmtId="0" fontId="41" fillId="26" borderId="0" xfId="0" applyFont="1" applyFill="1"/>
    <xf numFmtId="0" fontId="33" fillId="25" borderId="14" xfId="0" applyFont="1" applyFill="1" applyBorder="1" applyAlignment="1">
      <alignment horizontal="right" textRotation="90"/>
    </xf>
    <xf numFmtId="0" fontId="34" fillId="25" borderId="15" xfId="0" applyFont="1" applyFill="1" applyBorder="1" applyAlignment="1">
      <alignment horizontal="right"/>
    </xf>
    <xf numFmtId="0" fontId="42" fillId="0" borderId="16" xfId="97" applyFont="1" applyBorder="1" applyAlignment="1">
      <alignment vertical="center"/>
    </xf>
    <xf numFmtId="0" fontId="42" fillId="0" borderId="0" xfId="97" applyFont="1"/>
    <xf numFmtId="44" fontId="36" fillId="24" borderId="0" xfId="1" applyFont="1" applyFill="1"/>
    <xf numFmtId="2" fontId="0" fillId="0" borderId="0" xfId="0" applyNumberFormat="1"/>
    <xf numFmtId="2" fontId="13" fillId="26" borderId="11" xfId="0" applyNumberFormat="1" applyFont="1" applyFill="1" applyBorder="1" applyAlignment="1">
      <alignment horizontal="right"/>
    </xf>
    <xf numFmtId="4" fontId="13" fillId="27" borderId="11" xfId="0" applyNumberFormat="1" applyFont="1" applyFill="1" applyBorder="1"/>
    <xf numFmtId="0" fontId="34" fillId="27" borderId="13" xfId="0" applyFont="1" applyFill="1" applyBorder="1" applyAlignment="1">
      <alignment horizontal="right"/>
    </xf>
    <xf numFmtId="0" fontId="13" fillId="27" borderId="11" xfId="0" applyFont="1" applyFill="1" applyBorder="1" applyAlignment="1">
      <alignment horizontal="left"/>
    </xf>
    <xf numFmtId="2" fontId="13" fillId="27" borderId="11" xfId="0" applyNumberFormat="1" applyFont="1" applyFill="1" applyBorder="1" applyAlignment="1">
      <alignment horizontal="right"/>
    </xf>
    <xf numFmtId="4" fontId="13" fillId="27" borderId="11" xfId="0" applyNumberFormat="1" applyFont="1" applyFill="1" applyBorder="1" applyAlignment="1">
      <alignment horizontal="right"/>
    </xf>
    <xf numFmtId="0" fontId="14" fillId="0" borderId="0" xfId="97" applyFont="1"/>
    <xf numFmtId="0" fontId="14" fillId="0" borderId="0" xfId="97"/>
    <xf numFmtId="0" fontId="14" fillId="0" borderId="0" xfId="97" applyFont="1"/>
    <xf numFmtId="0" fontId="13" fillId="27" borderId="0" xfId="0" applyFont="1" applyFill="1"/>
    <xf numFmtId="0" fontId="14" fillId="0" borderId="0" xfId="97" applyFont="1"/>
    <xf numFmtId="0" fontId="14" fillId="0" borderId="0" xfId="97" applyFont="1"/>
    <xf numFmtId="0" fontId="14" fillId="0" borderId="0" xfId="97" applyFont="1"/>
    <xf numFmtId="0" fontId="12" fillId="26" borderId="0" xfId="97" applyFont="1" applyFill="1" applyAlignment="1">
      <alignment wrapText="1"/>
    </xf>
    <xf numFmtId="0" fontId="14" fillId="26" borderId="0" xfId="97" applyFill="1"/>
    <xf numFmtId="0" fontId="13" fillId="26" borderId="0" xfId="97" applyFont="1" applyFill="1"/>
    <xf numFmtId="0" fontId="43" fillId="26" borderId="0" xfId="136" applyFont="1" applyFill="1" applyAlignment="1">
      <alignment horizontal="left"/>
    </xf>
    <xf numFmtId="0" fontId="46" fillId="26" borderId="0" xfId="136" applyFont="1" applyFill="1"/>
    <xf numFmtId="0" fontId="48" fillId="26" borderId="0" xfId="137" applyFont="1" applyFill="1" applyAlignment="1">
      <alignment wrapText="1"/>
    </xf>
    <xf numFmtId="0" fontId="14" fillId="24" borderId="40" xfId="97" applyFill="1" applyBorder="1" applyAlignment="1">
      <alignment horizontal="center" wrapText="1"/>
    </xf>
    <xf numFmtId="0" fontId="48" fillId="26" borderId="0" xfId="137" applyFont="1" applyFill="1" applyAlignment="1"/>
    <xf numFmtId="0" fontId="48" fillId="26" borderId="0" xfId="137" applyFont="1" applyFill="1" applyAlignment="1">
      <alignment horizontal="left"/>
    </xf>
    <xf numFmtId="0" fontId="14" fillId="26" borderId="0" xfId="97" applyFill="1" applyAlignment="1">
      <alignment horizontal="center"/>
    </xf>
    <xf numFmtId="0" fontId="50" fillId="26" borderId="0" xfId="97" applyFont="1" applyFill="1" applyAlignment="1">
      <alignment wrapText="1"/>
    </xf>
    <xf numFmtId="0" fontId="50" fillId="26" borderId="0" xfId="97" applyFont="1" applyFill="1" applyAlignment="1">
      <alignment horizontal="center" wrapText="1"/>
    </xf>
    <xf numFmtId="0" fontId="45" fillId="26" borderId="11" xfId="97" applyFont="1" applyFill="1" applyBorder="1" applyAlignment="1">
      <alignment wrapText="1"/>
    </xf>
    <xf numFmtId="0" fontId="45" fillId="26" borderId="12" xfId="97" applyFont="1" applyFill="1" applyBorder="1" applyAlignment="1">
      <alignment wrapText="1"/>
    </xf>
    <xf numFmtId="0" fontId="14" fillId="29" borderId="0" xfId="97" applyFill="1"/>
    <xf numFmtId="0" fontId="14" fillId="29" borderId="48" xfId="97" applyFill="1" applyBorder="1"/>
    <xf numFmtId="0" fontId="14" fillId="26" borderId="10" xfId="97" applyFill="1" applyBorder="1"/>
    <xf numFmtId="0" fontId="51" fillId="26" borderId="0" xfId="97" applyFont="1" applyFill="1"/>
    <xf numFmtId="0" fontId="14" fillId="26" borderId="0" xfId="97" applyFill="1" applyAlignment="1">
      <alignment wrapText="1"/>
    </xf>
    <xf numFmtId="0" fontId="52" fillId="0" borderId="0" xfId="136" applyFont="1" applyAlignment="1">
      <alignment horizontal="left"/>
    </xf>
    <xf numFmtId="0" fontId="53" fillId="26" borderId="0" xfId="137" applyFont="1" applyFill="1"/>
    <xf numFmtId="0" fontId="36" fillId="26" borderId="0" xfId="97" applyFont="1" applyFill="1" applyAlignment="1">
      <alignment wrapText="1"/>
    </xf>
    <xf numFmtId="0" fontId="54" fillId="26" borderId="0" xfId="136" applyFont="1" applyFill="1"/>
    <xf numFmtId="0" fontId="36" fillId="26" borderId="0" xfId="97" applyFont="1" applyFill="1"/>
    <xf numFmtId="0" fontId="40" fillId="26" borderId="0" xfId="97" applyFont="1" applyFill="1"/>
    <xf numFmtId="0" fontId="41" fillId="26" borderId="0" xfId="97" applyFont="1" applyFill="1"/>
    <xf numFmtId="0" fontId="37" fillId="0" borderId="10" xfId="47" applyFont="1" applyBorder="1" applyAlignment="1">
      <alignment horizontal="left"/>
    </xf>
    <xf numFmtId="0" fontId="45" fillId="0" borderId="0" xfId="0" applyFont="1" applyAlignment="1">
      <alignment horizontal="left"/>
    </xf>
    <xf numFmtId="0" fontId="0" fillId="24" borderId="0" xfId="0" applyFill="1" applyAlignment="1">
      <alignment horizontal="left" wrapText="1"/>
    </xf>
    <xf numFmtId="1" fontId="14" fillId="24" borderId="23" xfId="1" applyNumberFormat="1" applyFont="1" applyFill="1" applyBorder="1" applyAlignment="1">
      <alignment horizontal="center" vertical="center"/>
    </xf>
    <xf numFmtId="1" fontId="14" fillId="24" borderId="0" xfId="1" applyNumberFormat="1" applyFont="1" applyFill="1" applyAlignment="1">
      <alignment horizontal="center" vertical="center"/>
    </xf>
    <xf numFmtId="44" fontId="36" fillId="0" borderId="23" xfId="1" applyFont="1" applyBorder="1" applyAlignment="1">
      <alignment horizontal="center" vertical="center"/>
    </xf>
    <xf numFmtId="44" fontId="36" fillId="0" borderId="0" xfId="1" applyFont="1" applyAlignment="1">
      <alignment horizontal="center" vertical="center"/>
    </xf>
    <xf numFmtId="0" fontId="42" fillId="24" borderId="16" xfId="97" applyFont="1" applyFill="1" applyBorder="1" applyAlignment="1">
      <alignment horizontal="left" vertical="center"/>
    </xf>
    <xf numFmtId="164" fontId="43" fillId="25" borderId="17" xfId="98" applyNumberFormat="1" applyFont="1" applyFill="1" applyBorder="1" applyAlignment="1">
      <alignment horizontal="left" vertical="center" wrapText="1"/>
    </xf>
    <xf numFmtId="164" fontId="43" fillId="25" borderId="19" xfId="98" applyNumberFormat="1" applyFont="1" applyFill="1" applyBorder="1" applyAlignment="1">
      <alignment horizontal="left" vertical="center" wrapText="1"/>
    </xf>
    <xf numFmtId="164" fontId="43" fillId="25" borderId="21" xfId="98" applyNumberFormat="1" applyFont="1" applyFill="1" applyBorder="1" applyAlignment="1">
      <alignment horizontal="left" vertical="center" wrapText="1"/>
    </xf>
    <xf numFmtId="164" fontId="43" fillId="25" borderId="17" xfId="98" applyNumberFormat="1" applyFont="1" applyFill="1" applyBorder="1" applyAlignment="1">
      <alignment horizontal="right" vertical="center" wrapText="1"/>
    </xf>
    <xf numFmtId="164" fontId="43" fillId="25" borderId="19" xfId="98" applyNumberFormat="1" applyFont="1" applyFill="1" applyBorder="1" applyAlignment="1">
      <alignment horizontal="right" vertical="center" wrapText="1"/>
    </xf>
    <xf numFmtId="164" fontId="43" fillId="25" borderId="21" xfId="98" applyNumberFormat="1" applyFont="1" applyFill="1" applyBorder="1" applyAlignment="1">
      <alignment horizontal="right" vertical="center" wrapText="1"/>
    </xf>
    <xf numFmtId="164" fontId="43" fillId="25" borderId="18" xfId="98" applyNumberFormat="1" applyFont="1" applyFill="1" applyBorder="1" applyAlignment="1">
      <alignment horizontal="right" vertical="center" wrapText="1"/>
    </xf>
    <xf numFmtId="164" fontId="43" fillId="25" borderId="20" xfId="98" applyNumberFormat="1" applyFont="1" applyFill="1" applyBorder="1" applyAlignment="1">
      <alignment horizontal="right" vertical="center" wrapText="1"/>
    </xf>
    <xf numFmtId="164" fontId="43" fillId="25" borderId="22" xfId="98" applyNumberFormat="1" applyFont="1" applyFill="1" applyBorder="1" applyAlignment="1">
      <alignment horizontal="right" vertical="center" wrapText="1"/>
    </xf>
    <xf numFmtId="0" fontId="39" fillId="26" borderId="0" xfId="0" applyFont="1" applyFill="1" applyAlignment="1">
      <alignment horizontal="right"/>
    </xf>
    <xf numFmtId="0" fontId="33" fillId="26" borderId="0" xfId="0" applyFont="1" applyFill="1" applyBorder="1" applyAlignment="1">
      <alignment horizontal="center" vertical="center" textRotation="90" wrapText="1"/>
    </xf>
    <xf numFmtId="0" fontId="0" fillId="0" borderId="24" xfId="0" applyBorder="1" applyAlignment="1">
      <alignment horizontal="center" vertical="center" textRotation="90" wrapText="1"/>
    </xf>
    <xf numFmtId="0" fontId="39" fillId="0" borderId="0" xfId="0" applyFont="1" applyFill="1" applyAlignment="1">
      <alignment horizontal="left"/>
    </xf>
    <xf numFmtId="0" fontId="0" fillId="0" borderId="0" xfId="0" applyFill="1" applyAlignment="1"/>
    <xf numFmtId="0" fontId="39" fillId="26" borderId="0" xfId="0" applyFont="1" applyFill="1" applyBorder="1" applyAlignment="1">
      <alignment horizontal="center"/>
    </xf>
    <xf numFmtId="0" fontId="14" fillId="26" borderId="15" xfId="97" applyFill="1" applyBorder="1" applyAlignment="1">
      <alignment horizontal="center"/>
    </xf>
    <xf numFmtId="0" fontId="14" fillId="26" borderId="12" xfId="97" applyFill="1" applyBorder="1" applyAlignment="1">
      <alignment horizontal="center"/>
    </xf>
    <xf numFmtId="0" fontId="14" fillId="26" borderId="47" xfId="97" applyFill="1" applyBorder="1" applyAlignment="1">
      <alignment horizontal="center"/>
    </xf>
    <xf numFmtId="0" fontId="14" fillId="24" borderId="15" xfId="97" applyFill="1" applyBorder="1" applyAlignment="1">
      <alignment horizontal="center"/>
    </xf>
    <xf numFmtId="0" fontId="14" fillId="24" borderId="12" xfId="97" applyFill="1" applyBorder="1" applyAlignment="1">
      <alignment horizontal="center"/>
    </xf>
    <xf numFmtId="0" fontId="14" fillId="24" borderId="47" xfId="97" applyFill="1" applyBorder="1" applyAlignment="1">
      <alignment horizontal="center"/>
    </xf>
    <xf numFmtId="0" fontId="14" fillId="26" borderId="13" xfId="97" applyFill="1" applyBorder="1" applyAlignment="1">
      <alignment horizontal="center"/>
    </xf>
    <xf numFmtId="0" fontId="14" fillId="26" borderId="11" xfId="97" applyFill="1" applyBorder="1" applyAlignment="1">
      <alignment horizontal="center"/>
    </xf>
    <xf numFmtId="0" fontId="14" fillId="26" borderId="46" xfId="97" applyFill="1" applyBorder="1" applyAlignment="1">
      <alignment horizontal="center"/>
    </xf>
    <xf numFmtId="0" fontId="14" fillId="24" borderId="13" xfId="97" applyFill="1" applyBorder="1" applyAlignment="1">
      <alignment horizontal="center"/>
    </xf>
    <xf numFmtId="0" fontId="14" fillId="24" borderId="11" xfId="97" applyFill="1" applyBorder="1" applyAlignment="1">
      <alignment horizontal="center"/>
    </xf>
    <xf numFmtId="0" fontId="14" fillId="24" borderId="46" xfId="97" applyFill="1" applyBorder="1" applyAlignment="1">
      <alignment horizontal="center"/>
    </xf>
    <xf numFmtId="0" fontId="50" fillId="25" borderId="43" xfId="97" applyFont="1" applyFill="1" applyBorder="1" applyAlignment="1">
      <alignment horizontal="center" wrapText="1"/>
    </xf>
    <xf numFmtId="0" fontId="50" fillId="25" borderId="44" xfId="97" applyFont="1" applyFill="1" applyBorder="1" applyAlignment="1">
      <alignment horizontal="center" wrapText="1"/>
    </xf>
    <xf numFmtId="0" fontId="50" fillId="25" borderId="45" xfId="97" applyFont="1" applyFill="1" applyBorder="1" applyAlignment="1">
      <alignment horizontal="center" wrapText="1"/>
    </xf>
    <xf numFmtId="0" fontId="42" fillId="28" borderId="41" xfId="97" applyFont="1" applyFill="1" applyBorder="1" applyAlignment="1">
      <alignment horizontal="left"/>
    </xf>
    <xf numFmtId="0" fontId="42" fillId="28" borderId="23" xfId="97" applyFont="1" applyFill="1" applyBorder="1" applyAlignment="1">
      <alignment horizontal="left"/>
    </xf>
    <xf numFmtId="0" fontId="42" fillId="28" borderId="42" xfId="97" applyFont="1" applyFill="1" applyBorder="1" applyAlignment="1">
      <alignment horizontal="left"/>
    </xf>
    <xf numFmtId="0" fontId="49" fillId="26" borderId="41" xfId="97" applyFont="1" applyFill="1" applyBorder="1" applyAlignment="1">
      <alignment horizontal="center" vertical="center" wrapText="1"/>
    </xf>
    <xf numFmtId="0" fontId="41" fillId="26" borderId="23" xfId="97" applyFont="1" applyFill="1" applyBorder="1" applyAlignment="1">
      <alignment horizontal="center" vertical="center" wrapText="1"/>
    </xf>
    <xf numFmtId="0" fontId="41" fillId="26" borderId="42" xfId="97" applyFont="1" applyFill="1" applyBorder="1" applyAlignment="1">
      <alignment horizontal="center" vertical="center" wrapText="1"/>
    </xf>
    <xf numFmtId="0" fontId="50" fillId="26" borderId="41" xfId="97" applyFont="1" applyFill="1" applyBorder="1" applyAlignment="1">
      <alignment horizontal="center" vertical="center" wrapText="1"/>
    </xf>
    <xf numFmtId="0" fontId="50" fillId="26" borderId="23" xfId="97" applyFont="1" applyFill="1" applyBorder="1" applyAlignment="1">
      <alignment horizontal="center" vertical="center" wrapText="1"/>
    </xf>
    <xf numFmtId="0" fontId="50" fillId="26" borderId="42" xfId="97" applyFont="1" applyFill="1" applyBorder="1" applyAlignment="1">
      <alignment horizontal="center" vertical="center" wrapText="1"/>
    </xf>
    <xf numFmtId="0" fontId="48" fillId="26" borderId="0" xfId="137" applyFont="1" applyFill="1" applyAlignment="1">
      <alignment horizontal="left"/>
    </xf>
    <xf numFmtId="0" fontId="36" fillId="26" borderId="0" xfId="97" applyFont="1" applyFill="1" applyAlignment="1">
      <alignment horizontal="left" wrapText="1"/>
    </xf>
    <xf numFmtId="0" fontId="12" fillId="26" borderId="0" xfId="97" applyFont="1" applyFill="1" applyAlignment="1">
      <alignment horizontal="left" wrapText="1"/>
    </xf>
    <xf numFmtId="0" fontId="12" fillId="0" borderId="0" xfId="97" applyFont="1" applyAlignment="1">
      <alignment horizontal="left" wrapText="1"/>
    </xf>
    <xf numFmtId="0" fontId="14" fillId="24" borderId="37" xfId="136" applyFont="1" applyFill="1" applyBorder="1" applyAlignment="1">
      <alignment horizontal="center"/>
    </xf>
    <xf numFmtId="0" fontId="14" fillId="24" borderId="38" xfId="136" applyFont="1" applyFill="1" applyBorder="1" applyAlignment="1">
      <alignment horizontal="center"/>
    </xf>
    <xf numFmtId="0" fontId="14" fillId="24" borderId="39" xfId="136" applyFont="1" applyFill="1" applyBorder="1" applyAlignment="1">
      <alignment horizontal="center"/>
    </xf>
    <xf numFmtId="165" fontId="46" fillId="0" borderId="37" xfId="136" applyNumberFormat="1" applyFont="1" applyBorder="1" applyAlignment="1">
      <alignment horizontal="center"/>
    </xf>
    <xf numFmtId="165" fontId="46" fillId="0" borderId="38" xfId="136" applyNumberFormat="1" applyFont="1" applyBorder="1" applyAlignment="1">
      <alignment horizontal="center"/>
    </xf>
    <xf numFmtId="165" fontId="46" fillId="0" borderId="39" xfId="136" applyNumberFormat="1" applyFont="1" applyBorder="1" applyAlignment="1">
      <alignment horizontal="center"/>
    </xf>
    <xf numFmtId="0" fontId="48" fillId="26" borderId="0" xfId="137" applyFont="1" applyFill="1" applyAlignment="1">
      <alignment horizontal="left" wrapText="1"/>
    </xf>
  </cellXfs>
  <cellStyles count="138">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8" xr:uid="{FDF0DEAB-637E-414E-B0C0-47B2DCFA202B}"/>
    <cellStyle name="Calculation 2 3" xfId="104" xr:uid="{0D2C253D-2986-4921-8F85-8B2CB5BDFF56}"/>
    <cellStyle name="Calculation 2 4" xfId="124" xr:uid="{5A807528-1D6F-4255-83D1-F85E354DE6BF}"/>
    <cellStyle name="Calculation 3" xfId="31" xr:uid="{00000000-0005-0000-0000-000033000000}"/>
    <cellStyle name="Calculation 3 2" xfId="110" xr:uid="{3C8B7AB3-1C09-4A35-96C5-21F7DC324755}"/>
    <cellStyle name="Calculation 3 3" xfId="121" xr:uid="{D4FF8B1A-7943-4261-8DB2-04A51AD827F9}"/>
    <cellStyle name="Calculation 3 4" xfId="102" xr:uid="{1C914B03-26FB-4B37-9576-EB00834D9F09}"/>
    <cellStyle name="Check Cell 2" xfId="74" xr:uid="{00000000-0005-0000-0000-000034000000}"/>
    <cellStyle name="Check Cell 3" xfId="32" xr:uid="{00000000-0005-0000-0000-000035000000}"/>
    <cellStyle name="Comma 2" xfId="98" xr:uid="{B1066EA0-8DF4-430C-B0E6-3581B26DF93B}"/>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37" xr:uid="{F7FA49ED-9073-4B18-A5EC-109C07AA104C}"/>
    <cellStyle name="Input 2" xfId="81" xr:uid="{00000000-0005-0000-0000-000043000000}"/>
    <cellStyle name="Input 2 2" xfId="117" xr:uid="{249A2055-AD9E-4CEB-9F15-4159680BDBE4}"/>
    <cellStyle name="Input 2 3" xfId="105" xr:uid="{F108144C-2BA8-4AE3-B4DB-11E4B9F34BD0}"/>
    <cellStyle name="Input 2 4" xfId="123" xr:uid="{96CB2426-96B6-4BE5-85A4-C509D28DB0B1}"/>
    <cellStyle name="Input 3" xfId="39" xr:uid="{00000000-0005-0000-0000-000044000000}"/>
    <cellStyle name="Input 3 2" xfId="108" xr:uid="{1C721159-B51D-40DD-8577-B041566BB3E7}"/>
    <cellStyle name="Input 3 3" xfId="111" xr:uid="{D704868B-ACC9-460B-9032-F390D609EE7E}"/>
    <cellStyle name="Input 3 4" xfId="120" xr:uid="{248AB6A2-00A0-4F49-9489-A3D71AEC95FB}"/>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14" xr:uid="{D16E10F0-EB4F-4CBE-8601-1DCFBF07BEEC}"/>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3380EB88-1641-4859-AF08-79A7DCD54D53}"/>
    <cellStyle name="Normal 6" xfId="99" xr:uid="{B585FF4A-80FD-4260-9A78-C3F20BB77CB6}"/>
    <cellStyle name="Normal 7" xfId="136" xr:uid="{B0D2D6C1-4224-4952-AF90-B74E9270AC34}"/>
    <cellStyle name="Note 2" xfId="5" xr:uid="{00000000-0005-0000-0000-000056000000}"/>
    <cellStyle name="Note 2 2" xfId="100" xr:uid="{13AAD5AE-86FE-42F0-9DA8-59AF5987DAF3}"/>
    <cellStyle name="Note 2 3" xfId="128" xr:uid="{2F33B62F-9D37-47F9-BBB1-7CA5C0F683B1}"/>
    <cellStyle name="Note 2 4" xfId="132" xr:uid="{1A908293-51BF-4564-AB7E-1F5864952D5E}"/>
    <cellStyle name="Note 3" xfId="89" xr:uid="{00000000-0005-0000-0000-000057000000}"/>
    <cellStyle name="Note 3 2" xfId="127" xr:uid="{F6AB1300-5F4D-43C3-82EE-C284B90B9C61}"/>
    <cellStyle name="Note 3 3" xfId="131" xr:uid="{818D194E-BE5D-45B1-A0F5-84726CDBC0D0}"/>
    <cellStyle name="Note 3 4" xfId="135" xr:uid="{485C64AE-8785-457A-8F8F-B6AFA8F68BC3}"/>
    <cellStyle name="Note 4" xfId="42" xr:uid="{00000000-0005-0000-0000-000058000000}"/>
    <cellStyle name="Note 4 2" xfId="113" xr:uid="{1B3BC8AB-7748-45FE-B74A-B8FE4B5D5DA6}"/>
    <cellStyle name="Note 4 3" xfId="119" xr:uid="{2CF6735E-DC41-404A-9C0C-507DF884BE05}"/>
    <cellStyle name="Note 4 4" xfId="103" xr:uid="{8451E945-DADA-4F69-BF30-2498ACE16E77}"/>
    <cellStyle name="Note 4 5" xfId="125" xr:uid="{A4208C3B-D14A-40E7-961F-F82E13D47106}"/>
    <cellStyle name="Output 2" xfId="84" xr:uid="{00000000-0005-0000-0000-000059000000}"/>
    <cellStyle name="Output 2 2" xfId="116" xr:uid="{3D52E196-E049-4E76-B05C-01968E0E5577}"/>
    <cellStyle name="Output 2 3" xfId="129" xr:uid="{48E067DE-5523-454D-864C-9D63A459C281}"/>
    <cellStyle name="Output 2 4" xfId="133" xr:uid="{9E534304-6077-49D3-B308-EF015DB6E8A4}"/>
    <cellStyle name="Output 3" xfId="43" xr:uid="{00000000-0005-0000-0000-00005A000000}"/>
    <cellStyle name="Output 3 2" xfId="107" xr:uid="{C6F8F842-0B3B-41B6-AB78-97F4630B9477}"/>
    <cellStyle name="Output 3 3" xfId="112" xr:uid="{DB873CA5-8309-4810-B2D6-043D9D1948A3}"/>
    <cellStyle name="Output 3 4" xfId="109" xr:uid="{E8999EE5-38A5-4B38-B36F-88EF09A7BFEA}"/>
    <cellStyle name="Percent 2" xfId="126" xr:uid="{E43AF211-8C11-43E5-9EED-15B28A06983B}"/>
    <cellStyle name="Title 2" xfId="85" xr:uid="{00000000-0005-0000-0000-00005B000000}"/>
    <cellStyle name="Title 3" xfId="44" xr:uid="{00000000-0005-0000-0000-00005C000000}"/>
    <cellStyle name="Total 2" xfId="86" xr:uid="{00000000-0005-0000-0000-00005D000000}"/>
    <cellStyle name="Total 2 2" xfId="115" xr:uid="{E3E2DBB5-8BE9-4A05-BD3F-24303E79A1FE}"/>
    <cellStyle name="Total 2 3" xfId="130" xr:uid="{22A1E9CD-6BB3-4946-88B9-691C03720B37}"/>
    <cellStyle name="Total 2 4" xfId="134" xr:uid="{A1078BB5-B0FF-4A54-B7AA-EA03FEBFD1CF}"/>
    <cellStyle name="Total 3" xfId="45" xr:uid="{00000000-0005-0000-0000-00005E000000}"/>
    <cellStyle name="Total 3 2" xfId="106" xr:uid="{3940FE94-0501-4A73-91BD-594B2BDC534B}"/>
    <cellStyle name="Total 3 3" xfId="122" xr:uid="{41DF235D-E042-4907-9560-C6D02FBE4A92}"/>
    <cellStyle name="Total 3 4" xfId="101" xr:uid="{45DC257D-6B69-4EF8-A551-33660562F922}"/>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4C86DF83-6503-454B-BA37-0CB905864654}"/>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workbookViewId="0">
      <selection activeCell="J6" sqref="J6"/>
    </sheetView>
  </sheetViews>
  <sheetFormatPr defaultRowHeight="12.75" x14ac:dyDescent="0.2"/>
  <cols>
    <col min="1" max="3" width="9.42578125" customWidth="1"/>
    <col min="4" max="7" width="8.85546875" customWidth="1"/>
    <col min="8" max="9" width="8.85546875" style="7" customWidth="1"/>
    <col min="10" max="10" width="18" bestFit="1" customWidth="1"/>
  </cols>
  <sheetData>
    <row r="1" spans="1:13" ht="15.75" x14ac:dyDescent="0.25">
      <c r="A1" s="14" t="s">
        <v>0</v>
      </c>
      <c r="B1" s="8"/>
      <c r="C1" s="8"/>
      <c r="D1" s="8"/>
      <c r="E1" s="4"/>
      <c r="F1" s="4"/>
      <c r="G1" s="4"/>
      <c r="H1" s="4"/>
      <c r="I1" s="4"/>
      <c r="J1" s="4"/>
    </row>
    <row r="2" spans="1:13" ht="15.75" x14ac:dyDescent="0.25">
      <c r="A2" s="2"/>
      <c r="B2" s="1"/>
      <c r="C2" s="3"/>
      <c r="D2" s="3"/>
      <c r="E2" s="3"/>
      <c r="F2" s="3"/>
      <c r="G2" s="3"/>
      <c r="H2" s="3"/>
      <c r="I2" s="3"/>
      <c r="J2" s="3"/>
      <c r="K2" s="3"/>
      <c r="L2" s="3"/>
    </row>
    <row r="3" spans="1:13" s="6" customFormat="1" x14ac:dyDescent="0.2">
      <c r="A3" s="75"/>
      <c r="B3" s="75"/>
      <c r="C3" s="75"/>
      <c r="D3" s="10" t="s">
        <v>6</v>
      </c>
      <c r="E3" s="11" t="s">
        <v>7</v>
      </c>
      <c r="F3" s="11" t="s">
        <v>8</v>
      </c>
      <c r="G3" s="11" t="s">
        <v>9</v>
      </c>
      <c r="H3" s="11" t="s">
        <v>10</v>
      </c>
      <c r="I3" s="11" t="s">
        <v>11</v>
      </c>
      <c r="J3" s="12" t="s">
        <v>31</v>
      </c>
    </row>
    <row r="4" spans="1:13" x14ac:dyDescent="0.2">
      <c r="A4" s="76" t="s">
        <v>28</v>
      </c>
      <c r="B4" s="76"/>
      <c r="C4" s="76"/>
      <c r="D4" s="9">
        <v>0</v>
      </c>
      <c r="E4" s="42">
        <v>14</v>
      </c>
      <c r="F4" s="42">
        <v>12</v>
      </c>
      <c r="G4" s="42">
        <v>6.8</v>
      </c>
      <c r="H4" s="42">
        <v>6.8</v>
      </c>
      <c r="I4" s="42">
        <v>6.8</v>
      </c>
      <c r="J4" s="13">
        <f>SUM(E4:I4)</f>
        <v>46.399999999999991</v>
      </c>
    </row>
    <row r="5" spans="1:13" x14ac:dyDescent="0.2">
      <c r="A5" s="76" t="s">
        <v>29</v>
      </c>
      <c r="B5" s="76"/>
      <c r="C5" s="76"/>
      <c r="D5" s="9">
        <v>0</v>
      </c>
      <c r="E5" s="42">
        <v>6</v>
      </c>
      <c r="F5" s="42">
        <v>6</v>
      </c>
      <c r="G5" s="42">
        <v>3</v>
      </c>
      <c r="H5" s="42">
        <v>3</v>
      </c>
      <c r="I5" s="42">
        <v>3</v>
      </c>
      <c r="J5" s="13">
        <f t="shared" ref="J5:J6" si="0">SUM(E5:I5)</f>
        <v>21</v>
      </c>
      <c r="M5" s="5"/>
    </row>
    <row r="6" spans="1:13" x14ac:dyDescent="0.2">
      <c r="A6" s="76" t="s">
        <v>30</v>
      </c>
      <c r="B6" s="76"/>
      <c r="C6" s="76"/>
      <c r="D6" s="9">
        <v>0</v>
      </c>
      <c r="E6" s="42">
        <v>10</v>
      </c>
      <c r="F6" s="42">
        <v>10</v>
      </c>
      <c r="G6" s="42">
        <v>5</v>
      </c>
      <c r="H6" s="42">
        <v>5</v>
      </c>
      <c r="I6" s="42">
        <v>5</v>
      </c>
      <c r="J6" s="13">
        <f t="shared" si="0"/>
        <v>35</v>
      </c>
      <c r="M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
  <sheetViews>
    <sheetView workbookViewId="0">
      <selection activeCell="J4" sqref="J4"/>
    </sheetView>
  </sheetViews>
  <sheetFormatPr defaultRowHeight="12.75" x14ac:dyDescent="0.2"/>
  <sheetData>
    <row r="1" spans="1:14" ht="15.75" x14ac:dyDescent="0.25">
      <c r="A1" s="14" t="s">
        <v>0</v>
      </c>
      <c r="B1" s="8"/>
      <c r="C1" s="8"/>
      <c r="D1" s="8"/>
      <c r="E1" s="4"/>
      <c r="F1" s="4"/>
      <c r="G1" s="4"/>
      <c r="H1" s="4"/>
      <c r="I1" s="4"/>
      <c r="J1" s="4"/>
    </row>
    <row r="2" spans="1:14" ht="15.75" x14ac:dyDescent="0.25">
      <c r="A2" s="4"/>
      <c r="B2" s="3"/>
      <c r="C2" s="3"/>
      <c r="D2" s="3"/>
      <c r="E2" s="3"/>
      <c r="F2" s="3"/>
      <c r="G2" s="3"/>
      <c r="H2" s="3"/>
      <c r="I2" s="3"/>
      <c r="J2" s="3"/>
    </row>
    <row r="3" spans="1:14" x14ac:dyDescent="0.2">
      <c r="A3" s="75"/>
      <c r="B3" s="75"/>
      <c r="C3" s="75"/>
      <c r="D3" s="10" t="s">
        <v>6</v>
      </c>
      <c r="E3" s="11" t="s">
        <v>7</v>
      </c>
      <c r="F3" s="11" t="s">
        <v>8</v>
      </c>
      <c r="G3" s="11" t="s">
        <v>9</v>
      </c>
      <c r="H3" s="11" t="s">
        <v>10</v>
      </c>
      <c r="I3" s="11" t="s">
        <v>11</v>
      </c>
      <c r="J3" s="12" t="s">
        <v>31</v>
      </c>
      <c r="K3" s="6"/>
      <c r="L3" s="6"/>
      <c r="M3" s="6"/>
      <c r="N3" s="6"/>
    </row>
    <row r="4" spans="1:14" x14ac:dyDescent="0.2">
      <c r="A4" s="76" t="s">
        <v>28</v>
      </c>
      <c r="B4" s="76"/>
      <c r="C4" s="76"/>
      <c r="D4" s="9">
        <v>0</v>
      </c>
      <c r="E4" s="43">
        <v>14</v>
      </c>
      <c r="F4" s="43">
        <v>14</v>
      </c>
      <c r="G4" s="43">
        <v>7</v>
      </c>
      <c r="H4" s="43">
        <v>8</v>
      </c>
      <c r="I4" s="43">
        <v>8.8000000000000007</v>
      </c>
      <c r="J4" s="13">
        <f>SUM(E4:I4)</f>
        <v>51.8</v>
      </c>
      <c r="K4" s="7"/>
      <c r="L4" s="7"/>
      <c r="M4" s="7"/>
      <c r="N4" s="7"/>
    </row>
    <row r="5" spans="1:14" x14ac:dyDescent="0.2">
      <c r="A5" s="76" t="s">
        <v>29</v>
      </c>
      <c r="B5" s="76"/>
      <c r="C5" s="76"/>
      <c r="D5" s="9">
        <v>0</v>
      </c>
      <c r="E5" s="43">
        <v>14</v>
      </c>
      <c r="F5" s="43">
        <v>14</v>
      </c>
      <c r="G5" s="43">
        <v>7.2</v>
      </c>
      <c r="H5" s="43">
        <v>8.8000000000000007</v>
      </c>
      <c r="I5" s="43">
        <v>8</v>
      </c>
      <c r="J5" s="13">
        <f t="shared" ref="J5:J6" si="0">SUM(E5:I5)</f>
        <v>52</v>
      </c>
      <c r="K5" s="7"/>
      <c r="L5" s="7"/>
      <c r="M5" s="7"/>
      <c r="N5" s="7"/>
    </row>
    <row r="6" spans="1:14" x14ac:dyDescent="0.2">
      <c r="A6" s="76" t="s">
        <v>30</v>
      </c>
      <c r="B6" s="76"/>
      <c r="C6" s="76"/>
      <c r="D6" s="9">
        <v>0</v>
      </c>
      <c r="E6" s="43">
        <v>4</v>
      </c>
      <c r="F6" s="43">
        <v>4</v>
      </c>
      <c r="G6" s="43">
        <v>2</v>
      </c>
      <c r="H6" s="43">
        <v>2</v>
      </c>
      <c r="I6" s="43">
        <v>2</v>
      </c>
      <c r="J6" s="13">
        <f t="shared" si="0"/>
        <v>14</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workbookViewId="0">
      <selection activeCell="J5" sqref="J5"/>
    </sheetView>
  </sheetViews>
  <sheetFormatPr defaultRowHeight="12.75" x14ac:dyDescent="0.2"/>
  <sheetData>
    <row r="1" spans="1:14" ht="15.75" x14ac:dyDescent="0.25">
      <c r="A1" s="14"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75"/>
      <c r="B3" s="75"/>
      <c r="C3" s="75"/>
      <c r="D3" s="10" t="s">
        <v>6</v>
      </c>
      <c r="E3" s="11" t="s">
        <v>7</v>
      </c>
      <c r="F3" s="11" t="s">
        <v>8</v>
      </c>
      <c r="G3" s="11" t="s">
        <v>9</v>
      </c>
      <c r="H3" s="11" t="s">
        <v>10</v>
      </c>
      <c r="I3" s="11" t="s">
        <v>11</v>
      </c>
      <c r="J3" s="12" t="s">
        <v>31</v>
      </c>
      <c r="K3" s="6"/>
      <c r="L3" s="6"/>
      <c r="M3" s="6"/>
      <c r="N3" s="6"/>
    </row>
    <row r="4" spans="1:14" x14ac:dyDescent="0.2">
      <c r="A4" s="76" t="s">
        <v>28</v>
      </c>
      <c r="B4" s="76"/>
      <c r="C4" s="76"/>
      <c r="D4" s="9">
        <v>0</v>
      </c>
      <c r="E4" s="44">
        <v>20</v>
      </c>
      <c r="F4" s="44">
        <v>20</v>
      </c>
      <c r="G4" s="44">
        <v>10</v>
      </c>
      <c r="H4" s="44">
        <v>10</v>
      </c>
      <c r="I4" s="44">
        <v>10</v>
      </c>
      <c r="J4" s="13">
        <f>SUM(E4:I4)</f>
        <v>70</v>
      </c>
      <c r="K4" s="7"/>
      <c r="L4" s="7"/>
      <c r="M4" s="7"/>
      <c r="N4" s="7"/>
    </row>
    <row r="5" spans="1:14" x14ac:dyDescent="0.2">
      <c r="A5" s="76" t="s">
        <v>29</v>
      </c>
      <c r="B5" s="76"/>
      <c r="C5" s="76"/>
      <c r="D5" s="9">
        <v>0</v>
      </c>
      <c r="E5" s="44">
        <v>4</v>
      </c>
      <c r="F5" s="44">
        <v>4</v>
      </c>
      <c r="G5" s="44">
        <v>2</v>
      </c>
      <c r="H5" s="44">
        <v>2</v>
      </c>
      <c r="I5" s="44">
        <v>2</v>
      </c>
      <c r="J5" s="13">
        <f t="shared" ref="J5:J6" si="0">SUM(E5:I5)</f>
        <v>14</v>
      </c>
      <c r="K5" s="7"/>
      <c r="L5" s="7"/>
      <c r="M5" s="7"/>
      <c r="N5" s="7"/>
    </row>
    <row r="6" spans="1:14" x14ac:dyDescent="0.2">
      <c r="A6" s="76" t="s">
        <v>30</v>
      </c>
      <c r="B6" s="76"/>
      <c r="C6" s="76"/>
      <c r="D6" s="9">
        <v>0</v>
      </c>
      <c r="E6" s="44">
        <v>12</v>
      </c>
      <c r="F6" s="44">
        <v>8</v>
      </c>
      <c r="G6" s="44">
        <v>4</v>
      </c>
      <c r="H6" s="44">
        <v>4</v>
      </c>
      <c r="I6" s="44">
        <v>4</v>
      </c>
      <c r="J6" s="13">
        <f t="shared" si="0"/>
        <v>32</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
  <sheetViews>
    <sheetView workbookViewId="0">
      <selection activeCell="J4" sqref="J4"/>
    </sheetView>
  </sheetViews>
  <sheetFormatPr defaultRowHeight="12.75" x14ac:dyDescent="0.2"/>
  <sheetData>
    <row r="1" spans="1:14" ht="15.75" x14ac:dyDescent="0.25">
      <c r="A1" s="14"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75"/>
      <c r="B3" s="75"/>
      <c r="C3" s="75"/>
      <c r="D3" s="10" t="s">
        <v>6</v>
      </c>
      <c r="E3" s="11" t="s">
        <v>7</v>
      </c>
      <c r="F3" s="11" t="s">
        <v>8</v>
      </c>
      <c r="G3" s="11" t="s">
        <v>9</v>
      </c>
      <c r="H3" s="11" t="s">
        <v>10</v>
      </c>
      <c r="I3" s="11" t="s">
        <v>11</v>
      </c>
      <c r="J3" s="12" t="s">
        <v>31</v>
      </c>
      <c r="K3" s="6"/>
      <c r="L3" s="6"/>
      <c r="M3" s="6"/>
      <c r="N3" s="6"/>
    </row>
    <row r="4" spans="1:14" x14ac:dyDescent="0.2">
      <c r="A4" s="76" t="s">
        <v>28</v>
      </c>
      <c r="B4" s="76"/>
      <c r="C4" s="76"/>
      <c r="D4" s="9">
        <v>0</v>
      </c>
      <c r="E4" s="46">
        <v>16</v>
      </c>
      <c r="F4" s="46">
        <v>16</v>
      </c>
      <c r="G4" s="46">
        <v>8</v>
      </c>
      <c r="H4" s="46">
        <v>8</v>
      </c>
      <c r="I4" s="46">
        <v>10</v>
      </c>
      <c r="J4" s="13">
        <f>SUM(E4:I4)</f>
        <v>58</v>
      </c>
      <c r="K4" s="7"/>
      <c r="L4" s="7"/>
      <c r="M4" s="7"/>
      <c r="N4" s="7"/>
    </row>
    <row r="5" spans="1:14" x14ac:dyDescent="0.2">
      <c r="A5" s="76" t="s">
        <v>29</v>
      </c>
      <c r="B5" s="76"/>
      <c r="C5" s="76"/>
      <c r="D5" s="9">
        <v>0</v>
      </c>
      <c r="E5" s="46">
        <v>12</v>
      </c>
      <c r="F5" s="46">
        <v>12</v>
      </c>
      <c r="G5" s="46">
        <v>6</v>
      </c>
      <c r="H5" s="46">
        <v>4</v>
      </c>
      <c r="I5" s="46">
        <v>6</v>
      </c>
      <c r="J5" s="13">
        <f t="shared" ref="J5:J6" si="0">SUM(E5:I5)</f>
        <v>40</v>
      </c>
      <c r="K5" s="7"/>
      <c r="L5" s="7"/>
      <c r="M5" s="7"/>
      <c r="N5" s="7"/>
    </row>
    <row r="6" spans="1:14" x14ac:dyDescent="0.2">
      <c r="A6" s="76" t="s">
        <v>30</v>
      </c>
      <c r="B6" s="76"/>
      <c r="C6" s="76"/>
      <c r="D6" s="9">
        <v>0</v>
      </c>
      <c r="E6" s="46">
        <v>4</v>
      </c>
      <c r="F6" s="46">
        <v>4</v>
      </c>
      <c r="G6" s="46">
        <v>2</v>
      </c>
      <c r="H6" s="46">
        <v>2</v>
      </c>
      <c r="I6" s="46">
        <v>2</v>
      </c>
      <c r="J6" s="13">
        <f t="shared" si="0"/>
        <v>14</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
  <sheetViews>
    <sheetView workbookViewId="0">
      <selection activeCell="J4" sqref="J4"/>
    </sheetView>
  </sheetViews>
  <sheetFormatPr defaultRowHeight="12.75" x14ac:dyDescent="0.2"/>
  <sheetData>
    <row r="1" spans="1:14" ht="15.75" x14ac:dyDescent="0.25">
      <c r="A1" s="14"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75"/>
      <c r="B3" s="75"/>
      <c r="C3" s="75"/>
      <c r="D3" s="10" t="s">
        <v>6</v>
      </c>
      <c r="E3" s="11" t="s">
        <v>7</v>
      </c>
      <c r="F3" s="11" t="s">
        <v>8</v>
      </c>
      <c r="G3" s="11" t="s">
        <v>9</v>
      </c>
      <c r="H3" s="11" t="s">
        <v>10</v>
      </c>
      <c r="I3" s="11" t="s">
        <v>11</v>
      </c>
      <c r="J3" s="12" t="s">
        <v>31</v>
      </c>
      <c r="K3" s="6"/>
      <c r="L3" s="6"/>
      <c r="M3" s="6"/>
      <c r="N3" s="6"/>
    </row>
    <row r="4" spans="1:14" x14ac:dyDescent="0.2">
      <c r="A4" s="76" t="s">
        <v>28</v>
      </c>
      <c r="B4" s="76"/>
      <c r="C4" s="76"/>
      <c r="D4" s="9">
        <v>0</v>
      </c>
      <c r="E4" s="47">
        <v>16</v>
      </c>
      <c r="F4" s="47">
        <v>18</v>
      </c>
      <c r="G4" s="47">
        <v>8</v>
      </c>
      <c r="H4" s="47">
        <v>8</v>
      </c>
      <c r="I4" s="47">
        <v>9</v>
      </c>
      <c r="J4" s="13">
        <f>SUM(E4:I4)</f>
        <v>59</v>
      </c>
      <c r="K4" s="7"/>
      <c r="L4" s="7"/>
      <c r="M4" s="7"/>
      <c r="N4" s="7"/>
    </row>
    <row r="5" spans="1:14" x14ac:dyDescent="0.2">
      <c r="A5" s="76" t="s">
        <v>29</v>
      </c>
      <c r="B5" s="76"/>
      <c r="C5" s="76"/>
      <c r="D5" s="9">
        <v>0</v>
      </c>
      <c r="E5" s="47">
        <v>12</v>
      </c>
      <c r="F5" s="47">
        <v>12</v>
      </c>
      <c r="G5" s="47">
        <v>8</v>
      </c>
      <c r="H5" s="47">
        <v>6</v>
      </c>
      <c r="I5" s="47">
        <v>6</v>
      </c>
      <c r="J5" s="13">
        <f t="shared" ref="J5:J6" si="0">SUM(E5:I5)</f>
        <v>44</v>
      </c>
      <c r="K5" s="7"/>
      <c r="L5" s="7"/>
      <c r="M5" s="7"/>
      <c r="N5" s="7"/>
    </row>
    <row r="6" spans="1:14" x14ac:dyDescent="0.2">
      <c r="A6" s="76" t="s">
        <v>30</v>
      </c>
      <c r="B6" s="76"/>
      <c r="C6" s="76"/>
      <c r="D6" s="9">
        <v>0</v>
      </c>
      <c r="E6" s="47">
        <v>16</v>
      </c>
      <c r="F6" s="47">
        <v>14</v>
      </c>
      <c r="G6" s="47">
        <v>8</v>
      </c>
      <c r="H6" s="47">
        <v>6</v>
      </c>
      <c r="I6" s="47">
        <v>8</v>
      </c>
      <c r="J6" s="13">
        <f t="shared" si="0"/>
        <v>52</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
  <sheetViews>
    <sheetView workbookViewId="0">
      <selection activeCell="J5" sqref="J5"/>
    </sheetView>
  </sheetViews>
  <sheetFormatPr defaultRowHeight="12.75" x14ac:dyDescent="0.2"/>
  <sheetData>
    <row r="1" spans="1:14" ht="15.75" x14ac:dyDescent="0.25">
      <c r="A1" s="14" t="s">
        <v>0</v>
      </c>
      <c r="B1" s="8"/>
      <c r="C1" s="8"/>
      <c r="D1" s="8"/>
      <c r="E1" s="4"/>
      <c r="F1" s="4"/>
      <c r="G1" s="4"/>
      <c r="H1" s="4"/>
      <c r="I1" s="4"/>
      <c r="J1" s="4"/>
      <c r="K1" s="7"/>
    </row>
    <row r="2" spans="1:14" ht="15.75" x14ac:dyDescent="0.25">
      <c r="A2" s="4"/>
      <c r="B2" s="3"/>
      <c r="C2" s="3"/>
      <c r="D2" s="3"/>
      <c r="E2" s="3"/>
      <c r="F2" s="3"/>
      <c r="G2" s="3"/>
      <c r="H2" s="3"/>
      <c r="I2" s="3"/>
      <c r="J2" s="3"/>
      <c r="K2" s="3"/>
    </row>
    <row r="3" spans="1:14" x14ac:dyDescent="0.2">
      <c r="A3" s="75"/>
      <c r="B3" s="75"/>
      <c r="C3" s="75"/>
      <c r="D3" s="10" t="s">
        <v>6</v>
      </c>
      <c r="E3" s="11" t="s">
        <v>7</v>
      </c>
      <c r="F3" s="11" t="s">
        <v>8</v>
      </c>
      <c r="G3" s="11" t="s">
        <v>9</v>
      </c>
      <c r="H3" s="11" t="s">
        <v>10</v>
      </c>
      <c r="I3" s="11" t="s">
        <v>11</v>
      </c>
      <c r="J3" s="12" t="s">
        <v>31</v>
      </c>
      <c r="K3" s="6"/>
      <c r="L3" s="6"/>
      <c r="M3" s="6"/>
      <c r="N3" s="6"/>
    </row>
    <row r="4" spans="1:14" x14ac:dyDescent="0.2">
      <c r="A4" s="76" t="s">
        <v>28</v>
      </c>
      <c r="B4" s="76"/>
      <c r="C4" s="76"/>
      <c r="D4" s="9">
        <v>0</v>
      </c>
      <c r="E4" s="48">
        <v>16</v>
      </c>
      <c r="F4" s="48">
        <v>12</v>
      </c>
      <c r="G4" s="48">
        <v>6</v>
      </c>
      <c r="H4" s="48">
        <v>6</v>
      </c>
      <c r="I4" s="48">
        <v>6</v>
      </c>
      <c r="J4" s="13">
        <f>SUM(E4:I4)</f>
        <v>46</v>
      </c>
      <c r="K4" s="7"/>
      <c r="L4" s="7"/>
      <c r="M4" s="7"/>
      <c r="N4" s="7"/>
    </row>
    <row r="5" spans="1:14" x14ac:dyDescent="0.2">
      <c r="A5" s="76" t="s">
        <v>29</v>
      </c>
      <c r="B5" s="76"/>
      <c r="C5" s="76"/>
      <c r="D5" s="9">
        <v>0</v>
      </c>
      <c r="E5" s="48">
        <v>6</v>
      </c>
      <c r="F5" s="48">
        <v>8</v>
      </c>
      <c r="G5" s="48">
        <v>4</v>
      </c>
      <c r="H5" s="48">
        <v>4</v>
      </c>
      <c r="I5" s="48">
        <v>4</v>
      </c>
      <c r="J5" s="13">
        <f t="shared" ref="J5:J6" si="0">SUM(E5:I5)</f>
        <v>26</v>
      </c>
      <c r="K5" s="7"/>
      <c r="L5" s="7"/>
      <c r="M5" s="7"/>
      <c r="N5" s="7"/>
    </row>
    <row r="6" spans="1:14" x14ac:dyDescent="0.2">
      <c r="A6" s="76" t="s">
        <v>30</v>
      </c>
      <c r="B6" s="76"/>
      <c r="C6" s="76"/>
      <c r="D6" s="9">
        <v>0</v>
      </c>
      <c r="E6" s="48">
        <v>12</v>
      </c>
      <c r="F6" s="48">
        <v>12</v>
      </c>
      <c r="G6" s="48">
        <v>6</v>
      </c>
      <c r="H6" s="48">
        <v>6</v>
      </c>
      <c r="I6" s="48">
        <v>6</v>
      </c>
      <c r="J6" s="13">
        <f t="shared" si="0"/>
        <v>42</v>
      </c>
      <c r="K6" s="7"/>
      <c r="L6" s="7"/>
      <c r="M6" s="7"/>
      <c r="N6" s="7"/>
    </row>
    <row r="7" spans="1:14" x14ac:dyDescent="0.2">
      <c r="A7" s="7"/>
      <c r="B7" s="7"/>
      <c r="C7" s="7"/>
      <c r="D7" s="7"/>
      <c r="E7" s="7"/>
      <c r="F7" s="7"/>
      <c r="G7" s="7"/>
      <c r="H7" s="7"/>
      <c r="I7" s="7"/>
      <c r="J7" s="7"/>
      <c r="K7" s="7"/>
      <c r="L7" s="7"/>
      <c r="M7" s="7"/>
      <c r="N7" s="7"/>
    </row>
    <row r="8" spans="1:14" x14ac:dyDescent="0.2">
      <c r="A8" s="7"/>
      <c r="B8" s="7"/>
      <c r="C8" s="7"/>
      <c r="D8" s="7"/>
      <c r="E8" s="7"/>
      <c r="F8" s="7"/>
      <c r="G8" s="7"/>
      <c r="H8" s="7"/>
      <c r="I8" s="7"/>
      <c r="J8" s="7"/>
      <c r="K8" s="7"/>
      <c r="L8" s="7"/>
      <c r="M8" s="7"/>
      <c r="N8" s="7"/>
    </row>
    <row r="9" spans="1:14" x14ac:dyDescent="0.2">
      <c r="A9" s="7"/>
      <c r="B9" s="7"/>
      <c r="C9" s="7"/>
      <c r="D9" s="7"/>
      <c r="E9" s="7"/>
      <c r="F9" s="7"/>
      <c r="G9" s="7"/>
      <c r="H9" s="7"/>
      <c r="I9" s="7"/>
      <c r="J9" s="7"/>
      <c r="K9" s="7"/>
      <c r="L9" s="7"/>
      <c r="M9" s="7"/>
      <c r="N9" s="7"/>
    </row>
    <row r="10" spans="1:14" x14ac:dyDescent="0.2">
      <c r="A10" s="7"/>
      <c r="B10" s="7"/>
      <c r="C10" s="7"/>
      <c r="D10" s="7"/>
      <c r="E10" s="7"/>
      <c r="F10" s="7"/>
      <c r="G10" s="7"/>
      <c r="H10" s="7"/>
      <c r="I10" s="7"/>
      <c r="J10" s="7"/>
      <c r="K10" s="7"/>
      <c r="L10" s="7"/>
      <c r="M10" s="7"/>
      <c r="N10" s="7"/>
    </row>
    <row r="11" spans="1:14" x14ac:dyDescent="0.2">
      <c r="A11" s="7"/>
      <c r="B11" s="7"/>
      <c r="C11" s="7"/>
      <c r="D11" s="7"/>
      <c r="E11" s="7"/>
      <c r="F11" s="7"/>
      <c r="G11" s="7"/>
      <c r="H11" s="7"/>
      <c r="I11" s="7"/>
      <c r="J11" s="7"/>
      <c r="K11" s="7"/>
      <c r="L11" s="7"/>
      <c r="M11" s="7"/>
      <c r="N11" s="7"/>
    </row>
    <row r="12" spans="1:14" x14ac:dyDescent="0.2">
      <c r="A12" s="7"/>
      <c r="B12" s="7"/>
      <c r="C12" s="7"/>
      <c r="D12" s="7"/>
      <c r="E12" s="7"/>
      <c r="F12" s="7"/>
      <c r="G12" s="7"/>
      <c r="H12" s="7"/>
      <c r="I12" s="7"/>
      <c r="J12" s="7"/>
      <c r="K12" s="7"/>
      <c r="L12" s="7"/>
      <c r="M12" s="7"/>
      <c r="N12" s="7"/>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E8A8B-EAE0-4D67-B65A-158A4462E100}">
  <sheetPr>
    <tabColor rgb="FFFF0000"/>
  </sheetPr>
  <dimension ref="A1:P7"/>
  <sheetViews>
    <sheetView workbookViewId="0">
      <selection activeCell="E6" sqref="E6"/>
    </sheetView>
  </sheetViews>
  <sheetFormatPr defaultColWidth="9.140625" defaultRowHeight="12.75" x14ac:dyDescent="0.2"/>
  <cols>
    <col min="1" max="1" width="40"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82" t="s">
        <v>21</v>
      </c>
      <c r="B1" s="82"/>
      <c r="C1" s="32"/>
      <c r="D1" s="32"/>
      <c r="E1" s="32"/>
    </row>
    <row r="2" spans="1:16" x14ac:dyDescent="0.2">
      <c r="A2" s="83" t="s">
        <v>22</v>
      </c>
      <c r="B2" s="86" t="s">
        <v>23</v>
      </c>
      <c r="C2" s="89" t="s">
        <v>24</v>
      </c>
      <c r="D2" s="89" t="s">
        <v>25</v>
      </c>
      <c r="E2" s="89" t="s">
        <v>26</v>
      </c>
      <c r="G2" s="77" t="s">
        <v>27</v>
      </c>
      <c r="H2" s="77"/>
      <c r="I2" s="77"/>
      <c r="J2" s="77"/>
      <c r="K2" s="77"/>
      <c r="L2" s="77"/>
      <c r="M2" s="77"/>
      <c r="N2" s="77"/>
      <c r="O2" s="77"/>
      <c r="P2" s="77"/>
    </row>
    <row r="3" spans="1:16" x14ac:dyDescent="0.2">
      <c r="A3" s="84"/>
      <c r="B3" s="87"/>
      <c r="C3" s="90"/>
      <c r="D3" s="90"/>
      <c r="E3" s="90"/>
      <c r="G3" s="77"/>
      <c r="H3" s="77"/>
      <c r="I3" s="77"/>
      <c r="J3" s="77"/>
      <c r="K3" s="77"/>
      <c r="L3" s="77"/>
      <c r="M3" s="77"/>
      <c r="N3" s="77"/>
      <c r="O3" s="77"/>
      <c r="P3" s="77"/>
    </row>
    <row r="4" spans="1:16" ht="13.5" thickBot="1" x14ac:dyDescent="0.25">
      <c r="A4" s="85"/>
      <c r="B4" s="88"/>
      <c r="C4" s="91"/>
      <c r="D4" s="91"/>
      <c r="E4" s="91"/>
      <c r="G4" s="77"/>
      <c r="H4" s="77"/>
      <c r="I4" s="77"/>
      <c r="J4" s="77"/>
      <c r="K4" s="77"/>
      <c r="L4" s="77"/>
      <c r="M4" s="77"/>
      <c r="N4" s="77"/>
      <c r="O4" s="77"/>
      <c r="P4" s="77"/>
    </row>
    <row r="5" spans="1:16" x14ac:dyDescent="0.2">
      <c r="A5" s="33" t="s">
        <v>28</v>
      </c>
      <c r="B5" s="34">
        <v>1347847</v>
      </c>
      <c r="C5" s="78">
        <v>30</v>
      </c>
      <c r="D5" s="80">
        <f>MIN(B5:B7)</f>
        <v>1044444</v>
      </c>
      <c r="E5" s="35">
        <f>$C$5*($D$5/B5)</f>
        <v>23.246941232944096</v>
      </c>
    </row>
    <row r="6" spans="1:16" x14ac:dyDescent="0.2">
      <c r="A6" s="33" t="s">
        <v>29</v>
      </c>
      <c r="B6" s="34">
        <v>1044444</v>
      </c>
      <c r="C6" s="79"/>
      <c r="D6" s="81"/>
      <c r="E6" s="35">
        <f t="shared" ref="E6:E7" si="0">$C$5*($D$5/B6)</f>
        <v>30</v>
      </c>
    </row>
    <row r="7" spans="1:16" x14ac:dyDescent="0.2">
      <c r="A7" s="33" t="s">
        <v>30</v>
      </c>
      <c r="B7" s="34">
        <v>1169345</v>
      </c>
      <c r="C7" s="79"/>
      <c r="D7" s="81"/>
      <c r="E7" s="35">
        <f t="shared" si="0"/>
        <v>26.795616349323765</v>
      </c>
    </row>
  </sheetData>
  <mergeCells count="9">
    <mergeCell ref="G2:P4"/>
    <mergeCell ref="C5:C7"/>
    <mergeCell ref="D5:D7"/>
    <mergeCell ref="A1:B1"/>
    <mergeCell ref="A2:A4"/>
    <mergeCell ref="B2:B4"/>
    <mergeCell ref="C2:C4"/>
    <mergeCell ref="D2:D4"/>
    <mergeCell ref="E2:E4"/>
  </mergeCells>
  <phoneticPr fontId="44" type="noConversion"/>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tabSelected="1" workbookViewId="0">
      <selection activeCell="A3" sqref="A3:P3"/>
    </sheetView>
  </sheetViews>
  <sheetFormatPr defaultRowHeight="15" x14ac:dyDescent="0.2"/>
  <cols>
    <col min="1" max="1" width="33" style="18" customWidth="1"/>
    <col min="2" max="8" width="7.7109375" style="18" customWidth="1"/>
    <col min="9" max="10" width="7.5703125" style="18" customWidth="1"/>
    <col min="11" max="11" width="7.7109375" style="18" customWidth="1"/>
    <col min="12" max="12" width="10.85546875" style="18" customWidth="1"/>
    <col min="13" max="13" width="11.85546875" style="18" customWidth="1"/>
    <col min="14" max="16384" width="9.140625" style="18"/>
  </cols>
  <sheetData>
    <row r="1" spans="1:16" ht="15.75" x14ac:dyDescent="0.25">
      <c r="A1" s="15" t="s">
        <v>12</v>
      </c>
      <c r="B1" s="16"/>
      <c r="C1" s="15"/>
      <c r="D1" s="15"/>
      <c r="E1" s="15"/>
      <c r="F1" s="15"/>
      <c r="G1" s="15"/>
      <c r="H1" s="15"/>
      <c r="I1" s="15"/>
      <c r="J1" s="17"/>
      <c r="K1" s="17"/>
    </row>
    <row r="2" spans="1:16" ht="6" customHeight="1" x14ac:dyDescent="0.25">
      <c r="A2" s="15"/>
      <c r="B2" s="16"/>
      <c r="C2" s="15"/>
      <c r="D2" s="15"/>
      <c r="E2" s="15"/>
      <c r="F2" s="15"/>
      <c r="G2" s="15"/>
      <c r="H2" s="15"/>
      <c r="I2" s="15"/>
      <c r="J2" s="17"/>
      <c r="K2" s="17"/>
    </row>
    <row r="3" spans="1:16" ht="15.75" x14ac:dyDescent="0.25">
      <c r="A3" s="95" t="s">
        <v>32</v>
      </c>
      <c r="B3" s="95"/>
      <c r="C3" s="95"/>
      <c r="D3" s="95"/>
      <c r="E3" s="95"/>
      <c r="F3" s="95"/>
      <c r="G3" s="95"/>
      <c r="H3" s="95"/>
      <c r="I3" s="95"/>
      <c r="J3" s="96"/>
      <c r="K3" s="96"/>
      <c r="L3" s="96"/>
      <c r="M3" s="96"/>
      <c r="N3" s="96"/>
      <c r="O3" s="96"/>
      <c r="P3" s="96"/>
    </row>
    <row r="4" spans="1:16" x14ac:dyDescent="0.2">
      <c r="A4" s="16"/>
      <c r="B4" s="16"/>
      <c r="C4" s="16"/>
      <c r="D4" s="16"/>
      <c r="E4" s="16"/>
      <c r="F4" s="16"/>
      <c r="G4" s="16"/>
      <c r="H4" s="19"/>
      <c r="I4" s="19"/>
      <c r="J4" s="20"/>
      <c r="K4" s="20"/>
    </row>
    <row r="5" spans="1:16" ht="15.75" x14ac:dyDescent="0.25">
      <c r="H5" s="92" t="s">
        <v>18</v>
      </c>
      <c r="I5" s="92"/>
      <c r="J5" s="21"/>
      <c r="K5" s="97" t="s">
        <v>58</v>
      </c>
      <c r="L5" s="97"/>
      <c r="M5" s="97"/>
      <c r="N5" s="22"/>
      <c r="O5" s="92" t="s">
        <v>19</v>
      </c>
      <c r="P5" s="92"/>
    </row>
    <row r="6" spans="1:16" s="25" customFormat="1" ht="135" customHeight="1" x14ac:dyDescent="0.2">
      <c r="A6" s="23"/>
      <c r="B6" s="24" t="s">
        <v>2</v>
      </c>
      <c r="C6" s="24" t="s">
        <v>3</v>
      </c>
      <c r="D6" s="24" t="s">
        <v>4</v>
      </c>
      <c r="E6" s="24" t="s">
        <v>5</v>
      </c>
      <c r="F6" s="24" t="s">
        <v>56</v>
      </c>
      <c r="G6" s="24" t="s">
        <v>57</v>
      </c>
      <c r="H6" s="24" t="s">
        <v>13</v>
      </c>
      <c r="I6" s="30" t="s">
        <v>14</v>
      </c>
      <c r="K6" s="93" t="s">
        <v>16</v>
      </c>
      <c r="L6" s="94"/>
      <c r="M6" s="30" t="s">
        <v>15</v>
      </c>
      <c r="O6" s="24" t="s">
        <v>1</v>
      </c>
      <c r="P6" s="30" t="s">
        <v>17</v>
      </c>
    </row>
    <row r="7" spans="1:16" ht="16.5" customHeight="1" x14ac:dyDescent="0.2">
      <c r="A7" s="39" t="str">
        <f>'Pricing Score Calculation'!A5</f>
        <v>F W Walton Inc</v>
      </c>
      <c r="B7" s="41">
        <f>'Evaluator 1'!J4</f>
        <v>46.399999999999991</v>
      </c>
      <c r="C7" s="41">
        <f>'Evaluator 2'!J4</f>
        <v>51.8</v>
      </c>
      <c r="D7" s="41">
        <f>'Evaluator 3'!J4</f>
        <v>70</v>
      </c>
      <c r="E7" s="41">
        <f>'Evaluator 4'!J4</f>
        <v>58</v>
      </c>
      <c r="F7" s="41">
        <f>'Evaluator 5'!J4</f>
        <v>59</v>
      </c>
      <c r="G7" s="41">
        <f>'Evaluator 6'!J4</f>
        <v>46</v>
      </c>
      <c r="H7" s="41">
        <f t="shared" ref="H7:H9" si="0">AVERAGE(B7:G7)</f>
        <v>55.199999999999996</v>
      </c>
      <c r="I7" s="38">
        <f>RANK(H7,$H$7:$H$9,0)</f>
        <v>1</v>
      </c>
      <c r="J7" s="45"/>
      <c r="K7" s="40">
        <f>'Pricing Score Calculation'!E5</f>
        <v>23.246941232944096</v>
      </c>
      <c r="L7" s="41">
        <f>AVERAGE(K7)</f>
        <v>23.246941232944096</v>
      </c>
      <c r="M7" s="38">
        <f>RANK(L7,$L$7:$L$9,0)</f>
        <v>3</v>
      </c>
      <c r="N7" s="45"/>
      <c r="O7" s="37">
        <f>H7+L7</f>
        <v>78.446941232944084</v>
      </c>
      <c r="P7" s="38">
        <f>RANK(O7,$O$7:$O$9,0)</f>
        <v>1</v>
      </c>
    </row>
    <row r="8" spans="1:16" ht="16.5" customHeight="1" x14ac:dyDescent="0.2">
      <c r="A8" s="28" t="str">
        <f>'Pricing Score Calculation'!A6</f>
        <v>Tecto Construction LLC</v>
      </c>
      <c r="B8" s="26">
        <f>'Evaluator 1'!J5</f>
        <v>21</v>
      </c>
      <c r="C8" s="26">
        <f>'Evaluator 2'!J5</f>
        <v>52</v>
      </c>
      <c r="D8" s="26">
        <f>'Evaluator 3'!J5</f>
        <v>14</v>
      </c>
      <c r="E8" s="26">
        <f>'Evaluator 4'!J5</f>
        <v>40</v>
      </c>
      <c r="F8" s="26">
        <f>'Evaluator 5'!J5</f>
        <v>44</v>
      </c>
      <c r="G8" s="26">
        <f>'Evaluator 6'!J5</f>
        <v>26</v>
      </c>
      <c r="H8" s="26">
        <f t="shared" si="0"/>
        <v>32.833333333333336</v>
      </c>
      <c r="I8" s="31">
        <f>RANK(H8,$H$7:$H$9,0)</f>
        <v>2</v>
      </c>
      <c r="K8" s="36">
        <f>'Pricing Score Calculation'!E6</f>
        <v>30</v>
      </c>
      <c r="L8" s="26">
        <f t="shared" ref="L8:L9" si="1">AVERAGE(K8)</f>
        <v>30</v>
      </c>
      <c r="M8" s="31">
        <f>RANK(L8,$L$7:$L$9,0)</f>
        <v>1</v>
      </c>
      <c r="O8" s="27">
        <f t="shared" ref="O8:O9" si="2">H8+L8</f>
        <v>62.833333333333336</v>
      </c>
      <c r="P8" s="31">
        <f>RANK(O8,$O$7:$O$9,0)</f>
        <v>2</v>
      </c>
    </row>
    <row r="9" spans="1:16" ht="16.5" customHeight="1" x14ac:dyDescent="0.2">
      <c r="A9" s="28" t="str">
        <f>'Pricing Score Calculation'!A7</f>
        <v>Texas Liqua Tech Services Inc</v>
      </c>
      <c r="B9" s="26">
        <f>'Evaluator 1'!J6</f>
        <v>35</v>
      </c>
      <c r="C9" s="26">
        <f>'Evaluator 2'!J6</f>
        <v>14</v>
      </c>
      <c r="D9" s="26">
        <f>'Evaluator 3'!J6</f>
        <v>32</v>
      </c>
      <c r="E9" s="26">
        <f>'Evaluator 4'!J6</f>
        <v>14</v>
      </c>
      <c r="F9" s="26">
        <f>'Evaluator 5'!J6</f>
        <v>52</v>
      </c>
      <c r="G9" s="26">
        <f>'Evaluator 6'!J6</f>
        <v>42</v>
      </c>
      <c r="H9" s="26">
        <f t="shared" si="0"/>
        <v>31.5</v>
      </c>
      <c r="I9" s="31">
        <f>RANK(H9,$H$7:$H$9,0)</f>
        <v>3</v>
      </c>
      <c r="K9" s="36">
        <f>'Pricing Score Calculation'!E7</f>
        <v>26.795616349323765</v>
      </c>
      <c r="L9" s="26">
        <f t="shared" si="1"/>
        <v>26.795616349323765</v>
      </c>
      <c r="M9" s="31">
        <f>RANK(L9,$L$7:$L$9,0)</f>
        <v>2</v>
      </c>
      <c r="O9" s="27">
        <f t="shared" si="2"/>
        <v>58.295616349323765</v>
      </c>
      <c r="P9" s="31">
        <f>RANK(O9,$O$7:$O$9,0)</f>
        <v>3</v>
      </c>
    </row>
    <row r="28" spans="1:1" x14ac:dyDescent="0.2">
      <c r="A28" s="29" t="s">
        <v>20</v>
      </c>
    </row>
    <row r="29" spans="1:1" x14ac:dyDescent="0.2">
      <c r="A29" s="29"/>
    </row>
  </sheetData>
  <mergeCells count="5">
    <mergeCell ref="O5:P5"/>
    <mergeCell ref="H5:I5"/>
    <mergeCell ref="K6:L6"/>
    <mergeCell ref="A3:P3"/>
    <mergeCell ref="K5:M5"/>
  </mergeCells>
  <phoneticPr fontId="44"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9FFC-45D0-49E7-AE45-1D00E5E10B55}">
  <dimension ref="A1:S48"/>
  <sheetViews>
    <sheetView zoomScaleNormal="100" workbookViewId="0">
      <selection activeCell="E16" sqref="E16:G16"/>
    </sheetView>
  </sheetViews>
  <sheetFormatPr defaultRowHeight="12.75" x14ac:dyDescent="0.2"/>
  <cols>
    <col min="1" max="1" width="20.7109375" style="50" customWidth="1"/>
    <col min="2" max="19" width="9.5703125" style="50" customWidth="1"/>
    <col min="20" max="16384" width="9.140625" style="50"/>
  </cols>
  <sheetData>
    <row r="1" spans="1:19" ht="15.75" customHeight="1" x14ac:dyDescent="0.25">
      <c r="A1" s="124" t="s">
        <v>33</v>
      </c>
      <c r="B1" s="124"/>
      <c r="C1" s="124"/>
      <c r="D1" s="124"/>
      <c r="E1" s="124"/>
      <c r="F1" s="124"/>
      <c r="G1" s="124"/>
      <c r="H1" s="124"/>
      <c r="I1" s="124"/>
      <c r="J1" s="49"/>
    </row>
    <row r="2" spans="1:19" ht="34.5" customHeight="1" x14ac:dyDescent="0.25">
      <c r="A2" s="125" t="s">
        <v>34</v>
      </c>
      <c r="B2" s="125"/>
      <c r="C2" s="125"/>
      <c r="D2" s="125"/>
      <c r="E2" s="125"/>
      <c r="F2" s="125"/>
      <c r="G2" s="125"/>
      <c r="H2" s="125"/>
      <c r="I2" s="125"/>
      <c r="J2" s="51"/>
    </row>
    <row r="3" spans="1:19" x14ac:dyDescent="0.2">
      <c r="A3" s="52" t="s">
        <v>35</v>
      </c>
      <c r="B3" s="126"/>
      <c r="C3" s="127"/>
      <c r="D3" s="128"/>
    </row>
    <row r="4" spans="1:19" ht="15" customHeight="1" x14ac:dyDescent="0.2">
      <c r="A4" s="52" t="s">
        <v>36</v>
      </c>
      <c r="B4" s="129" t="s">
        <v>37</v>
      </c>
      <c r="C4" s="130"/>
      <c r="D4" s="131"/>
      <c r="E4" s="53"/>
    </row>
    <row r="5" spans="1:19" ht="20.25" customHeight="1" x14ac:dyDescent="0.25">
      <c r="A5" s="132" t="s">
        <v>38</v>
      </c>
      <c r="B5" s="132"/>
      <c r="C5" s="54"/>
      <c r="D5" s="54"/>
      <c r="E5" s="54"/>
      <c r="F5" s="54"/>
      <c r="G5" s="54"/>
    </row>
    <row r="6" spans="1:19" ht="27" customHeight="1" x14ac:dyDescent="0.2">
      <c r="A6" s="55"/>
      <c r="B6" s="123" t="s">
        <v>39</v>
      </c>
      <c r="C6" s="123"/>
      <c r="D6" s="123"/>
      <c r="E6" s="123"/>
      <c r="F6" s="123"/>
      <c r="G6" s="123"/>
      <c r="H6" s="123"/>
      <c r="I6" s="123"/>
    </row>
    <row r="7" spans="1:19" ht="20.25" customHeight="1" x14ac:dyDescent="0.25">
      <c r="A7" s="122" t="s">
        <v>40</v>
      </c>
      <c r="B7" s="122"/>
      <c r="C7" s="56"/>
      <c r="D7" s="57"/>
      <c r="E7" s="57"/>
      <c r="F7" s="57"/>
      <c r="G7" s="57"/>
    </row>
    <row r="8" spans="1:19" ht="27" customHeight="1" x14ac:dyDescent="0.2">
      <c r="A8" s="55"/>
      <c r="B8" s="123" t="s">
        <v>41</v>
      </c>
      <c r="C8" s="123"/>
      <c r="D8" s="123"/>
      <c r="E8" s="123"/>
      <c r="F8" s="123"/>
      <c r="G8" s="123"/>
      <c r="H8" s="123"/>
      <c r="I8" s="123"/>
    </row>
    <row r="9" spans="1:19" ht="15" customHeight="1" x14ac:dyDescent="0.2"/>
    <row r="10" spans="1:19" ht="15" customHeight="1" x14ac:dyDescent="0.2"/>
    <row r="11" spans="1:19" ht="11.25" customHeight="1" thickBot="1" x14ac:dyDescent="0.25"/>
    <row r="12" spans="1:19" s="58" customFormat="1" ht="13.5" thickBot="1" x14ac:dyDescent="0.25">
      <c r="B12" s="113" t="s">
        <v>42</v>
      </c>
      <c r="C12" s="114"/>
      <c r="D12" s="115"/>
      <c r="E12" s="113" t="s">
        <v>43</v>
      </c>
      <c r="F12" s="114"/>
      <c r="G12" s="115"/>
      <c r="H12" s="113" t="s">
        <v>44</v>
      </c>
      <c r="I12" s="114"/>
      <c r="J12" s="115"/>
      <c r="K12" s="113" t="s">
        <v>45</v>
      </c>
      <c r="L12" s="114"/>
      <c r="M12" s="115"/>
      <c r="N12" s="113" t="s">
        <v>46</v>
      </c>
      <c r="O12" s="114"/>
      <c r="P12" s="115"/>
      <c r="Q12" s="113" t="s">
        <v>47</v>
      </c>
      <c r="R12" s="114"/>
      <c r="S12" s="115"/>
    </row>
    <row r="13" spans="1:19" s="58" customFormat="1" ht="112.5" customHeight="1" x14ac:dyDescent="0.2">
      <c r="B13" s="116" t="s">
        <v>48</v>
      </c>
      <c r="C13" s="117"/>
      <c r="D13" s="118"/>
      <c r="E13" s="119" t="s">
        <v>49</v>
      </c>
      <c r="F13" s="120"/>
      <c r="G13" s="121"/>
      <c r="H13" s="119" t="s">
        <v>50</v>
      </c>
      <c r="I13" s="120"/>
      <c r="J13" s="121"/>
      <c r="K13" s="119" t="s">
        <v>51</v>
      </c>
      <c r="L13" s="120"/>
      <c r="M13" s="121"/>
      <c r="N13" s="119" t="s">
        <v>52</v>
      </c>
      <c r="O13" s="120"/>
      <c r="P13" s="121"/>
      <c r="Q13" s="119" t="s">
        <v>53</v>
      </c>
      <c r="R13" s="120"/>
      <c r="S13" s="121"/>
    </row>
    <row r="14" spans="1:19" s="60" customFormat="1" ht="11.25" customHeight="1" x14ac:dyDescent="0.2">
      <c r="A14" s="59"/>
      <c r="B14" s="110" t="s">
        <v>54</v>
      </c>
      <c r="C14" s="111"/>
      <c r="D14" s="112"/>
      <c r="E14" s="110" t="s">
        <v>54</v>
      </c>
      <c r="F14" s="111"/>
      <c r="G14" s="112"/>
      <c r="H14" s="110" t="s">
        <v>54</v>
      </c>
      <c r="I14" s="111"/>
      <c r="J14" s="112"/>
      <c r="K14" s="110" t="s">
        <v>54</v>
      </c>
      <c r="L14" s="111"/>
      <c r="M14" s="112"/>
      <c r="N14" s="110" t="s">
        <v>54</v>
      </c>
      <c r="O14" s="111"/>
      <c r="P14" s="112"/>
      <c r="Q14" s="110" t="s">
        <v>54</v>
      </c>
      <c r="R14" s="111"/>
      <c r="S14" s="112"/>
    </row>
    <row r="15" spans="1:19" s="60" customFormat="1" x14ac:dyDescent="0.2">
      <c r="A15" s="61" t="s">
        <v>28</v>
      </c>
      <c r="B15" s="104"/>
      <c r="C15" s="105"/>
      <c r="D15" s="106"/>
      <c r="E15" s="107"/>
      <c r="F15" s="108"/>
      <c r="G15" s="109"/>
      <c r="H15" s="107"/>
      <c r="I15" s="108"/>
      <c r="J15" s="109"/>
      <c r="K15" s="107"/>
      <c r="L15" s="108"/>
      <c r="M15" s="109"/>
      <c r="N15" s="107"/>
      <c r="O15" s="108"/>
      <c r="P15" s="109"/>
      <c r="Q15" s="107"/>
      <c r="R15" s="108"/>
      <c r="S15" s="109"/>
    </row>
    <row r="16" spans="1:19" s="60" customFormat="1" x14ac:dyDescent="0.2">
      <c r="A16" s="62" t="s">
        <v>29</v>
      </c>
      <c r="B16" s="98"/>
      <c r="C16" s="99"/>
      <c r="D16" s="100"/>
      <c r="E16" s="101"/>
      <c r="F16" s="102"/>
      <c r="G16" s="103"/>
      <c r="H16" s="101"/>
      <c r="I16" s="102"/>
      <c r="J16" s="103"/>
      <c r="K16" s="101"/>
      <c r="L16" s="102"/>
      <c r="M16" s="103"/>
      <c r="N16" s="101"/>
      <c r="O16" s="102"/>
      <c r="P16" s="103"/>
      <c r="Q16" s="101"/>
      <c r="R16" s="102"/>
      <c r="S16" s="103"/>
    </row>
    <row r="17" spans="1:19" s="60" customFormat="1" ht="24" x14ac:dyDescent="0.2">
      <c r="A17" s="62" t="s">
        <v>30</v>
      </c>
      <c r="B17" s="98"/>
      <c r="C17" s="99"/>
      <c r="D17" s="100"/>
      <c r="E17" s="101"/>
      <c r="F17" s="102"/>
      <c r="G17" s="103"/>
      <c r="H17" s="101"/>
      <c r="I17" s="102"/>
      <c r="J17" s="103"/>
      <c r="K17" s="101"/>
      <c r="L17" s="102"/>
      <c r="M17" s="103"/>
      <c r="N17" s="101"/>
      <c r="O17" s="102"/>
      <c r="P17" s="103"/>
      <c r="Q17" s="101"/>
      <c r="R17" s="102"/>
      <c r="S17" s="103"/>
    </row>
    <row r="18" spans="1:19" s="64" customFormat="1" ht="7.5" customHeight="1" x14ac:dyDescent="0.2">
      <c r="A18" s="63"/>
      <c r="B18" s="63"/>
      <c r="C18" s="63"/>
      <c r="D18" s="63"/>
      <c r="E18" s="63"/>
      <c r="F18" s="63"/>
      <c r="G18" s="63"/>
      <c r="H18" s="63"/>
      <c r="I18" s="63"/>
      <c r="J18" s="63"/>
      <c r="K18" s="63"/>
      <c r="L18" s="63"/>
      <c r="M18" s="63"/>
      <c r="N18" s="63"/>
      <c r="O18" s="63"/>
      <c r="P18" s="63"/>
      <c r="Q18" s="63"/>
      <c r="R18" s="63"/>
      <c r="S18" s="63"/>
    </row>
    <row r="19" spans="1:19" s="65" customFormat="1" ht="6.75" customHeight="1" x14ac:dyDescent="0.2"/>
    <row r="21" spans="1:19" x14ac:dyDescent="0.2">
      <c r="A21" s="66"/>
      <c r="G21" s="67"/>
      <c r="H21" s="67"/>
    </row>
    <row r="22" spans="1:19" x14ac:dyDescent="0.2">
      <c r="A22" s="68"/>
      <c r="G22" s="67"/>
      <c r="H22" s="67"/>
      <c r="I22" s="67"/>
      <c r="J22" s="67"/>
    </row>
    <row r="23" spans="1:19" x14ac:dyDescent="0.2">
      <c r="D23" s="69"/>
      <c r="G23" s="70"/>
      <c r="H23" s="70"/>
      <c r="I23" s="67"/>
      <c r="J23" s="67"/>
    </row>
    <row r="24" spans="1:19" x14ac:dyDescent="0.2">
      <c r="A24" s="71"/>
      <c r="D24" s="69"/>
      <c r="G24" s="70"/>
      <c r="H24" s="70"/>
      <c r="I24" s="67"/>
      <c r="J24" s="67"/>
    </row>
    <row r="25" spans="1:19" x14ac:dyDescent="0.2">
      <c r="D25" s="69"/>
      <c r="G25" s="70"/>
      <c r="H25" s="70"/>
      <c r="I25" s="67"/>
      <c r="J25" s="67"/>
    </row>
    <row r="26" spans="1:19" x14ac:dyDescent="0.2">
      <c r="D26" s="69"/>
      <c r="G26" s="70"/>
      <c r="H26" s="70"/>
      <c r="I26" s="67"/>
      <c r="J26" s="67"/>
    </row>
    <row r="27" spans="1:19" x14ac:dyDescent="0.2">
      <c r="D27" s="69"/>
      <c r="G27" s="70"/>
      <c r="H27" s="70"/>
      <c r="I27" s="67"/>
      <c r="J27" s="67"/>
    </row>
    <row r="28" spans="1:19" x14ac:dyDescent="0.2">
      <c r="D28" s="69"/>
      <c r="G28" s="70"/>
      <c r="H28" s="70"/>
      <c r="I28" s="67"/>
      <c r="J28" s="67"/>
    </row>
    <row r="29" spans="1:19" x14ac:dyDescent="0.2">
      <c r="G29" s="70"/>
      <c r="H29" s="70"/>
      <c r="I29" s="67"/>
      <c r="J29" s="67"/>
    </row>
    <row r="30" spans="1:19" x14ac:dyDescent="0.2">
      <c r="G30" s="72"/>
      <c r="H30" s="72"/>
      <c r="I30" s="67"/>
      <c r="J30" s="67"/>
      <c r="K30" s="67"/>
      <c r="L30" s="67"/>
    </row>
    <row r="31" spans="1:19" ht="14.25" x14ac:dyDescent="0.2">
      <c r="G31" s="73"/>
      <c r="I31" s="67"/>
      <c r="J31" s="67"/>
      <c r="K31" s="67"/>
      <c r="L31" s="67"/>
      <c r="M31" s="67"/>
    </row>
    <row r="32" spans="1:19" ht="14.25" x14ac:dyDescent="0.2">
      <c r="G32" s="73"/>
      <c r="L32" s="67"/>
      <c r="M32" s="67"/>
    </row>
    <row r="33" spans="1:13" x14ac:dyDescent="0.2">
      <c r="L33" s="67"/>
      <c r="M33" s="67"/>
    </row>
    <row r="34" spans="1:13" x14ac:dyDescent="0.2">
      <c r="L34" s="67"/>
      <c r="M34" s="67"/>
    </row>
    <row r="35" spans="1:13" x14ac:dyDescent="0.2">
      <c r="L35" s="67"/>
      <c r="M35" s="67"/>
    </row>
    <row r="48" spans="1:13" x14ac:dyDescent="0.2">
      <c r="A48" s="74" t="s">
        <v>55</v>
      </c>
    </row>
  </sheetData>
  <mergeCells count="44">
    <mergeCell ref="B6:I6"/>
    <mergeCell ref="A1:I1"/>
    <mergeCell ref="A2:I2"/>
    <mergeCell ref="B3:D3"/>
    <mergeCell ref="B4:D4"/>
    <mergeCell ref="A5:B5"/>
    <mergeCell ref="A7:B7"/>
    <mergeCell ref="B8:I8"/>
    <mergeCell ref="B12:D12"/>
    <mergeCell ref="E12:G12"/>
    <mergeCell ref="H12:J12"/>
    <mergeCell ref="N12:P12"/>
    <mergeCell ref="Q12:S12"/>
    <mergeCell ref="B13:D13"/>
    <mergeCell ref="E13:G13"/>
    <mergeCell ref="H13:J13"/>
    <mergeCell ref="K13:M13"/>
    <mergeCell ref="N13:P13"/>
    <mergeCell ref="Q13:S13"/>
    <mergeCell ref="K12:M12"/>
    <mergeCell ref="Q15:S15"/>
    <mergeCell ref="B14:D14"/>
    <mergeCell ref="E14:G14"/>
    <mergeCell ref="H14:J14"/>
    <mergeCell ref="K14:M14"/>
    <mergeCell ref="N14:P14"/>
    <mergeCell ref="Q14:S14"/>
    <mergeCell ref="B15:D15"/>
    <mergeCell ref="E15:G15"/>
    <mergeCell ref="H15:J15"/>
    <mergeCell ref="K15:M15"/>
    <mergeCell ref="N15:P15"/>
    <mergeCell ref="Q17:S17"/>
    <mergeCell ref="B16:D16"/>
    <mergeCell ref="E16:G16"/>
    <mergeCell ref="H16:J16"/>
    <mergeCell ref="K16:M16"/>
    <mergeCell ref="N16:P16"/>
    <mergeCell ref="Q16:S16"/>
    <mergeCell ref="B17:D17"/>
    <mergeCell ref="E17:G17"/>
    <mergeCell ref="H17:J17"/>
    <mergeCell ref="K17:M17"/>
    <mergeCell ref="N17:P1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2026-07-07T14:15:00Z</dcterms:modified>
</cp:coreProperties>
</file>