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T:\PURCHASING_New\03_Active Procurement\FY2025\RFP-730-UofH-3047 DAS for TDECU FY25 - ROCHE\Internal Audit and Sr. VP Admin &amp; Finance - contract amount $1M and more\9.EVALUATION SUMMARY MATRIX\"/>
    </mc:Choice>
  </mc:AlternateContent>
  <xr:revisionPtr revIDLastSave="0" documentId="13_ncr:1_{66309E1F-0A03-4FE6-B65C-F506976DC885}" xr6:coauthVersionLast="36" xr6:coauthVersionMax="47" xr10:uidLastSave="{00000000-0000-0000-0000-000000000000}"/>
  <bookViews>
    <workbookView xWindow="0" yWindow="0" windowWidth="28800" windowHeight="14610" tabRatio="689" activeTab="9" xr2:uid="{00000000-000D-0000-FFFF-FFFF00000000}"/>
  </bookViews>
  <sheets>
    <sheet name="1" sheetId="2" r:id="rId1"/>
    <sheet name="2" sheetId="3" r:id="rId2"/>
    <sheet name="3" sheetId="5" r:id="rId3"/>
    <sheet name="4" sheetId="9" r:id="rId4"/>
    <sheet name="5" sheetId="10" r:id="rId5"/>
    <sheet name="6" sheetId="4" r:id="rId6"/>
    <sheet name="7" sheetId="11" r:id="rId7"/>
    <sheet name="8" sheetId="12" r:id="rId8"/>
    <sheet name="9" sheetId="13" r:id="rId9"/>
    <sheet name="Summary" sheetId="1" r:id="rId10"/>
    <sheet name="Evaluation" sheetId="14" r:id="rId11"/>
  </sheets>
  <calcPr calcId="191029"/>
</workbook>
</file>

<file path=xl/calcChain.xml><?xml version="1.0" encoding="utf-8"?>
<calcChain xmlns="http://schemas.openxmlformats.org/spreadsheetml/2006/main">
  <c r="N8" i="1" l="1"/>
  <c r="N9" i="1"/>
  <c r="N10" i="1"/>
  <c r="N11" i="1"/>
  <c r="N12" i="1"/>
  <c r="N13" i="1"/>
  <c r="N7" i="1"/>
  <c r="N6" i="1"/>
  <c r="D8" i="1"/>
  <c r="F8" i="1"/>
  <c r="G8" i="1"/>
  <c r="D9" i="1"/>
  <c r="H9" i="1"/>
  <c r="D10" i="1"/>
  <c r="G10" i="1"/>
  <c r="F11" i="1"/>
  <c r="G11" i="1"/>
  <c r="H11" i="1"/>
  <c r="D12" i="1"/>
  <c r="F12" i="1"/>
  <c r="I12" i="1"/>
  <c r="E13" i="1"/>
  <c r="G13" i="1"/>
  <c r="H13" i="1"/>
  <c r="I7" i="1"/>
  <c r="H7" i="1"/>
  <c r="J10" i="13"/>
  <c r="J13" i="1" s="1"/>
  <c r="J9" i="13"/>
  <c r="J12" i="1" s="1"/>
  <c r="J8" i="13"/>
  <c r="J11" i="1" s="1"/>
  <c r="J7" i="13"/>
  <c r="J10" i="1" s="1"/>
  <c r="J6" i="13"/>
  <c r="J9" i="1" s="1"/>
  <c r="J5" i="13"/>
  <c r="J8" i="1" s="1"/>
  <c r="J4" i="13"/>
  <c r="J7" i="1" s="1"/>
  <c r="J10" i="12"/>
  <c r="I13" i="1" s="1"/>
  <c r="J9" i="12"/>
  <c r="J8" i="12"/>
  <c r="I11" i="1" s="1"/>
  <c r="J7" i="12"/>
  <c r="I10" i="1" s="1"/>
  <c r="J6" i="12"/>
  <c r="I9" i="1" s="1"/>
  <c r="J5" i="12"/>
  <c r="I8" i="1" s="1"/>
  <c r="J4" i="12"/>
  <c r="J10" i="11"/>
  <c r="J9" i="11"/>
  <c r="H12" i="1" s="1"/>
  <c r="J8" i="11"/>
  <c r="J7" i="11"/>
  <c r="H10" i="1" s="1"/>
  <c r="J6" i="11"/>
  <c r="J5" i="11"/>
  <c r="H8" i="1" s="1"/>
  <c r="J4" i="11"/>
  <c r="J10" i="4"/>
  <c r="J9" i="4"/>
  <c r="G12" i="1" s="1"/>
  <c r="J8" i="4"/>
  <c r="J7" i="4"/>
  <c r="J6" i="4"/>
  <c r="G9" i="1" s="1"/>
  <c r="J5" i="4"/>
  <c r="J4" i="4"/>
  <c r="G7" i="1" s="1"/>
  <c r="J10" i="10"/>
  <c r="F13" i="1" s="1"/>
  <c r="J9" i="10"/>
  <c r="J8" i="10"/>
  <c r="J7" i="10"/>
  <c r="F10" i="1" s="1"/>
  <c r="J6" i="10"/>
  <c r="F9" i="1" s="1"/>
  <c r="J5" i="10"/>
  <c r="J4" i="10"/>
  <c r="J10" i="9"/>
  <c r="J9" i="9"/>
  <c r="E12" i="1" s="1"/>
  <c r="J8" i="9"/>
  <c r="E11" i="1" s="1"/>
  <c r="J7" i="9"/>
  <c r="E10" i="1" s="1"/>
  <c r="J6" i="9"/>
  <c r="E9" i="1" s="1"/>
  <c r="J5" i="9"/>
  <c r="E8" i="1" s="1"/>
  <c r="J4" i="9"/>
  <c r="J10" i="5"/>
  <c r="D13" i="1" s="1"/>
  <c r="J9" i="5"/>
  <c r="J8" i="5"/>
  <c r="D11" i="1" s="1"/>
  <c r="J7" i="5"/>
  <c r="J6" i="5"/>
  <c r="J5" i="5"/>
  <c r="J4" i="5"/>
  <c r="J10" i="3"/>
  <c r="C13" i="1" s="1"/>
  <c r="J9" i="3"/>
  <c r="C12" i="1" s="1"/>
  <c r="J8" i="3"/>
  <c r="C11" i="1" s="1"/>
  <c r="J7" i="3"/>
  <c r="C10" i="1" s="1"/>
  <c r="J6" i="3"/>
  <c r="C9" i="1" s="1"/>
  <c r="J5" i="3"/>
  <c r="C8" i="1" s="1"/>
  <c r="J4" i="3"/>
  <c r="K8" i="1" l="1"/>
  <c r="K12" i="1"/>
  <c r="K11" i="1"/>
  <c r="K9" i="1"/>
  <c r="C7" i="1"/>
  <c r="J5" i="2"/>
  <c r="B8" i="1" s="1"/>
  <c r="J6" i="2"/>
  <c r="B9" i="1" s="1"/>
  <c r="J7" i="2"/>
  <c r="B10" i="1" s="1"/>
  <c r="K10" i="1" s="1"/>
  <c r="J8" i="2"/>
  <c r="B11" i="1" s="1"/>
  <c r="J9" i="2"/>
  <c r="B12" i="1" s="1"/>
  <c r="J10" i="2"/>
  <c r="B13" i="1" s="1"/>
  <c r="K13" i="1" s="1"/>
  <c r="J4" i="2"/>
  <c r="F7" i="1"/>
  <c r="O7" i="1"/>
  <c r="O9" i="1"/>
  <c r="O8" i="1"/>
  <c r="O10" i="1"/>
  <c r="O11" i="1"/>
  <c r="O12" i="1"/>
  <c r="O13" i="1"/>
  <c r="A10" i="1"/>
  <c r="A11" i="1"/>
  <c r="A12" i="1"/>
  <c r="A13" i="1"/>
  <c r="E7" i="1"/>
  <c r="D7" i="1"/>
  <c r="P8" i="1" l="1"/>
  <c r="P9" i="1"/>
  <c r="P11" i="1"/>
  <c r="P10" i="1"/>
  <c r="P7" i="1"/>
  <c r="P13" i="1"/>
  <c r="P12" i="1"/>
  <c r="R10" i="1"/>
  <c r="R11" i="1"/>
  <c r="R12" i="1"/>
  <c r="R13" i="1"/>
  <c r="B7" i="1"/>
  <c r="K7" i="1" s="1"/>
  <c r="A8" i="1" l="1"/>
  <c r="A9" i="1"/>
  <c r="A7" i="1"/>
  <c r="R7" i="1" l="1"/>
  <c r="R9" i="1"/>
  <c r="R8" i="1"/>
  <c r="S8" i="1" l="1"/>
  <c r="S9" i="1"/>
  <c r="S7" i="1"/>
  <c r="S12" i="1"/>
  <c r="S10" i="1"/>
  <c r="S11" i="1"/>
  <c r="S13" i="1"/>
  <c r="L8" i="1"/>
  <c r="L9" i="1"/>
  <c r="L10" i="1"/>
  <c r="L13" i="1"/>
  <c r="L11" i="1"/>
  <c r="L12" i="1"/>
  <c r="L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00000000-0006-0000-0000-00000200000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<sst xmlns="http://schemas.openxmlformats.org/spreadsheetml/2006/main" count="202" uniqueCount="60">
  <si>
    <t xml:space="preserve">RESPONDENT SUMMARY </t>
  </si>
  <si>
    <t>Total Score</t>
  </si>
  <si>
    <t>Evaluator 1</t>
  </si>
  <si>
    <t>Evaluator 2</t>
  </si>
  <si>
    <t>Evaluator 3</t>
  </si>
  <si>
    <t>Evaluator 4</t>
  </si>
  <si>
    <t>Evaluator 5</t>
  </si>
  <si>
    <t>Evaluator 6</t>
  </si>
  <si>
    <t>Evaluator 7</t>
  </si>
  <si>
    <t>Criteria 1</t>
  </si>
  <si>
    <t>Criteria 2</t>
  </si>
  <si>
    <t>Criteria 3</t>
  </si>
  <si>
    <t>Criteria 4</t>
  </si>
  <si>
    <t>Criteria 5</t>
  </si>
  <si>
    <t>Criteria 6</t>
  </si>
  <si>
    <t>Total</t>
  </si>
  <si>
    <t>EVALUATION SUMMARY</t>
  </si>
  <si>
    <t>Average Tech. Score</t>
  </si>
  <si>
    <t>Technical Ranking</t>
  </si>
  <si>
    <t>Non Tech Ranking</t>
  </si>
  <si>
    <t>Non-Tech Score (cost)</t>
  </si>
  <si>
    <t>Total Ranking</t>
  </si>
  <si>
    <t>Technical</t>
  </si>
  <si>
    <t>Non Technical</t>
  </si>
  <si>
    <t>Summary</t>
  </si>
  <si>
    <t>updated 11/17</t>
  </si>
  <si>
    <t>Only PM scores Criteria 1 Cost</t>
  </si>
  <si>
    <t xml:space="preserve">RFP-730-UofH-3047 Distributed Antenna System (DAS) for TDECU Stadium FY25 </t>
  </si>
  <si>
    <t>Evaluator 8</t>
  </si>
  <si>
    <t>Evaluator 9</t>
  </si>
  <si>
    <t>AFL Enterprise Services Inc</t>
  </si>
  <si>
    <t>Boingo Wireless</t>
  </si>
  <si>
    <t>Boldyn Networks Higher Ed LLC</t>
  </si>
  <si>
    <t>BWLxT LLC</t>
  </si>
  <si>
    <t>Crown Castle Fiber LLC</t>
  </si>
  <si>
    <t>DPJJ LLC dba Wireless Services</t>
  </si>
  <si>
    <t>Extenet</t>
  </si>
  <si>
    <t xml:space="preserve"> </t>
  </si>
  <si>
    <t>Reviewed Eric Shen 8.25.2025</t>
  </si>
  <si>
    <t>Points (1-5)</t>
  </si>
  <si>
    <t>Criterion 6 Access to DAS service reports and dashboards</t>
  </si>
  <si>
    <t>Criterion 5 Project schedule (project duration - start to finish)</t>
  </si>
  <si>
    <t>Criterion 4 Technical experience and certifications (cabling contractors and subcontractors)</t>
  </si>
  <si>
    <t>Criterion 3 Reputation of the vendor. Experience with similar projects (past projects)</t>
  </si>
  <si>
    <t>Criterion 2 Full wireless coverage by major carriers and guarantee service availability (based on DAS services provided at other sites)</t>
  </si>
  <si>
    <t xml:space="preserve"> Criteria 6</t>
  </si>
  <si>
    <t xml:space="preserve"> Criteria 5</t>
  </si>
  <si>
    <t xml:space="preserve"> Criteria 4</t>
  </si>
  <si>
    <t xml:space="preserve"> Criteria 3</t>
  </si>
  <si>
    <t xml:space="preserve"> Criteria 2</t>
  </si>
  <si>
    <t xml:space="preserve"> Criteria 1</t>
  </si>
  <si>
    <t>By  initialing, I agree that I have read and understood the Nepotism Agreement and have completed the Disclosure Statement form (Part 1: General Information &amp; Part 2: Disclosures).</t>
  </si>
  <si>
    <t>Nepotism Agreement</t>
  </si>
  <si>
    <t>By initialing, I agree that I have read and understood the Non Disclosure Agreement.</t>
  </si>
  <si>
    <t>Non Disclosure Agreement</t>
  </si>
  <si>
    <t>See email instructions</t>
  </si>
  <si>
    <t>Evaluation Due Date</t>
  </si>
  <si>
    <t>Evaluator Name</t>
  </si>
  <si>
    <t xml:space="preserve">University of Houston Evaluation Matrix </t>
  </si>
  <si>
    <r>
      <rPr>
        <sz val="8"/>
        <rFont val="Arial"/>
        <family val="2"/>
      </rPr>
      <t>Criterion 1 Financial Proposal – projected annual revenue from DAS operations and Athletics Sponsorship Commitment. Please complete TABLE 1 – FINANCIAL PROPOSAL AND ATHLETIC SPONSPORSHIP COMMITMENT in Section 13B. There should be no cost to the University.</t>
    </r>
    <r>
      <rPr>
        <b/>
        <sz val="8"/>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</si>
</sst>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2"/>
      <color rgb="FF00B050"/>
      <name val="Arial"/>
      <family val="2"/>
    </font>
    <font>
      <sz val="10"/>
      <color rgb="FF00B050"/>
      <name val="Arial"/>
      <family val="2"/>
    </font>
    <font>
      <sz val="9"/>
      <color rgb="FF00B050"/>
      <name val="Arial"/>
      <family val="2"/>
    </font>
    <font>
      <b/>
      <sz val="9"/>
      <name val="Arial"/>
      <family val="2"/>
    </font>
    <font>
      <sz val="10"/>
      <color theme="1"/>
      <name val="Arial"/>
      <family val="2"/>
    </font>
    <font>
      <sz val="10"/>
      <color rgb="FFFF0000"/>
      <name val="Arial"/>
      <family val="2"/>
    </font>
    <font>
      <b/>
      <sz val="10"/>
      <color rgb="FF000000"/>
      <name val="Arial"/>
      <family val="2"/>
    </font>
    <font>
      <b/>
      <sz val="10"/>
      <color rgb="FFFF0000"/>
      <name val="Arial"/>
      <family val="2"/>
    </font>
    <font>
      <b/>
      <sz val="8"/>
      <name val="Arial"/>
      <family val="2"/>
    </font>
    <font>
      <b/>
      <sz val="8"/>
      <color rgb="FFFF0000"/>
      <name val="Arial"/>
      <family val="2"/>
    </font>
    <font>
      <b/>
      <sz val="10"/>
      <name val="Arial"/>
      <family val="2"/>
    </font>
    <font>
      <u/>
      <sz val="11"/>
      <color theme="10"/>
      <name val="Calibri"/>
      <family val="2"/>
      <scheme val="minor"/>
    </font>
    <font>
      <b/>
      <u/>
      <sz val="11"/>
      <color theme="10"/>
      <name val="Calibri"/>
      <family val="2"/>
      <scheme val="minor"/>
    </font>
    <font>
      <b/>
      <sz val="10"/>
      <color theme="1"/>
      <name val="Arial"/>
      <family val="2"/>
    </font>
    <font>
      <b/>
      <sz val="9"/>
      <color indexed="81"/>
      <name val="Tahoma"/>
      <family val="2"/>
    </font>
    <font>
      <sz val="9"/>
      <color indexed="81"/>
      <name val="Tahoma"/>
      <family val="2"/>
    </font>
    <font>
      <b/>
      <sz val="10"/>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51" fillId="0" borderId="0" applyNumberFormat="0" applyFill="0" applyBorder="0" applyAlignment="0" applyProtection="0"/>
  </cellStyleXfs>
  <cellXfs count="87">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5" fillId="0" borderId="0" xfId="0" applyFont="1"/>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5" borderId="0" xfId="0" applyFont="1" applyFill="1"/>
    <xf numFmtId="0" fontId="38" fillId="25" borderId="0" xfId="0" applyFont="1" applyFill="1"/>
    <xf numFmtId="0" fontId="11" fillId="25" borderId="0" xfId="0" applyFont="1" applyFill="1"/>
    <xf numFmtId="0" fontId="12" fillId="25" borderId="0" xfId="0" applyFont="1" applyFill="1"/>
    <xf numFmtId="0" fontId="11" fillId="25" borderId="0" xfId="0" applyFont="1" applyFill="1" applyAlignment="1">
      <alignment horizontal="left" vertical="center"/>
    </xf>
    <xf numFmtId="0" fontId="11" fillId="25" borderId="0" xfId="0" applyFont="1" applyFill="1" applyAlignment="1">
      <alignment horizontal="right" textRotation="90" wrapText="1"/>
    </xf>
    <xf numFmtId="0" fontId="32" fillId="25" borderId="0" xfId="0" applyFont="1" applyFill="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4" fontId="12" fillId="25" borderId="12" xfId="0" applyNumberFormat="1" applyFont="1" applyFill="1" applyBorder="1"/>
    <xf numFmtId="0" fontId="39" fillId="25" borderId="0" xfId="0" applyFont="1" applyFill="1"/>
    <xf numFmtId="0" fontId="32" fillId="24" borderId="14" xfId="0" applyFont="1" applyFill="1" applyBorder="1" applyAlignment="1">
      <alignment horizontal="right" textRotation="90"/>
    </xf>
    <xf numFmtId="0" fontId="33" fillId="24" borderId="13" xfId="0" applyFont="1" applyFill="1" applyBorder="1" applyAlignment="1">
      <alignment horizontal="right"/>
    </xf>
    <xf numFmtId="0" fontId="40" fillId="0" borderId="0" xfId="0" applyFont="1" applyAlignment="1">
      <alignment horizontal="left"/>
    </xf>
    <xf numFmtId="0" fontId="41" fillId="0" borderId="0" xfId="0" applyFont="1"/>
    <xf numFmtId="0" fontId="42" fillId="0" borderId="10" xfId="47" applyFont="1" applyBorder="1" applyAlignment="1">
      <alignment horizontal="right"/>
    </xf>
    <xf numFmtId="0" fontId="42" fillId="0" borderId="0" xfId="0" applyFont="1"/>
    <xf numFmtId="0" fontId="41" fillId="0" borderId="0" xfId="0" applyFont="1" applyAlignment="1">
      <alignment wrapText="1"/>
    </xf>
    <xf numFmtId="0" fontId="43" fillId="0" borderId="0" xfId="0" applyFont="1" applyAlignment="1"/>
    <xf numFmtId="0" fontId="11" fillId="25" borderId="11" xfId="0" applyFont="1" applyFill="1" applyBorder="1" applyAlignment="1">
      <alignment horizontal="left"/>
    </xf>
    <xf numFmtId="0" fontId="11" fillId="25" borderId="12" xfId="0" applyFont="1" applyFill="1" applyBorder="1" applyAlignment="1">
      <alignment horizontal="left"/>
    </xf>
    <xf numFmtId="0" fontId="11" fillId="26" borderId="12" xfId="0" applyFont="1" applyFill="1" applyBorder="1" applyAlignment="1">
      <alignment horizontal="left"/>
    </xf>
    <xf numFmtId="4" fontId="12" fillId="26" borderId="11" xfId="0" applyNumberFormat="1" applyFont="1" applyFill="1" applyBorder="1" applyAlignment="1">
      <alignment horizontal="right"/>
    </xf>
    <xf numFmtId="0" fontId="33" fillId="26" borderId="15" xfId="0" applyFont="1" applyFill="1" applyBorder="1" applyAlignment="1">
      <alignment horizontal="right"/>
    </xf>
    <xf numFmtId="0" fontId="12" fillId="26" borderId="0" xfId="0" applyFont="1" applyFill="1"/>
    <xf numFmtId="0" fontId="12" fillId="26" borderId="11" xfId="0" applyFont="1" applyFill="1" applyBorder="1" applyAlignment="1">
      <alignment horizontal="right"/>
    </xf>
    <xf numFmtId="4" fontId="12" fillId="26" borderId="12" xfId="0" applyNumberFormat="1" applyFont="1" applyFill="1" applyBorder="1" applyAlignment="1">
      <alignment horizontal="right"/>
    </xf>
    <xf numFmtId="4" fontId="12" fillId="26" borderId="12" xfId="0" applyNumberFormat="1" applyFont="1" applyFill="1" applyBorder="1"/>
    <xf numFmtId="0" fontId="12" fillId="0" borderId="0" xfId="0" applyFont="1" applyFill="1"/>
    <xf numFmtId="0" fontId="33" fillId="25" borderId="15" xfId="0" applyFont="1" applyFill="1" applyBorder="1" applyAlignment="1">
      <alignment horizontal="right"/>
    </xf>
    <xf numFmtId="0" fontId="35" fillId="0" borderId="10" xfId="47" applyFont="1" applyBorder="1" applyAlignment="1">
      <alignment horizontal="left"/>
    </xf>
    <xf numFmtId="0" fontId="37" fillId="25" borderId="0" xfId="0" applyFont="1" applyFill="1" applyAlignment="1">
      <alignment horizontal="right"/>
    </xf>
    <xf numFmtId="0" fontId="37" fillId="25" borderId="0" xfId="0" applyFont="1" applyFill="1" applyAlignment="1">
      <alignment horizontal="left"/>
    </xf>
    <xf numFmtId="0" fontId="13" fillId="25" borderId="0" xfId="97" applyFont="1" applyFill="1"/>
    <xf numFmtId="0" fontId="39" fillId="25" borderId="0" xfId="97" applyFont="1" applyFill="1"/>
    <xf numFmtId="0" fontId="13" fillId="25" borderId="0" xfId="97" applyFont="1" applyFill="1" applyAlignment="1">
      <alignment wrapText="1"/>
    </xf>
    <xf numFmtId="0" fontId="45" fillId="25" borderId="0" xfId="97" applyFont="1" applyFill="1"/>
    <xf numFmtId="0" fontId="45" fillId="25" borderId="0" xfId="97" applyFont="1" applyFill="1" applyAlignment="1">
      <alignment wrapText="1"/>
    </xf>
    <xf numFmtId="0" fontId="34" fillId="25" borderId="0" xfId="97" applyFont="1" applyFill="1"/>
    <xf numFmtId="0" fontId="46" fillId="0" borderId="0" xfId="98" applyFont="1" applyAlignment="1">
      <alignment horizontal="left"/>
    </xf>
    <xf numFmtId="0" fontId="47" fillId="25" borderId="0" xfId="97" applyFont="1" applyFill="1"/>
    <xf numFmtId="0" fontId="13" fillId="27" borderId="16" xfId="97" applyFont="1" applyFill="1" applyBorder="1"/>
    <xf numFmtId="0" fontId="13" fillId="27" borderId="0" xfId="97" applyFont="1" applyFill="1" applyBorder="1"/>
    <xf numFmtId="0" fontId="48" fillId="25" borderId="0" xfId="97" applyFont="1" applyFill="1" applyAlignment="1">
      <alignment horizontal="center" wrapText="1"/>
    </xf>
    <xf numFmtId="0" fontId="13" fillId="28" borderId="17" xfId="97" applyFont="1" applyFill="1" applyBorder="1" applyAlignment="1" applyProtection="1">
      <alignment horizontal="center"/>
      <protection locked="0"/>
    </xf>
    <xf numFmtId="0" fontId="43" fillId="0" borderId="17" xfId="97" applyFont="1" applyFill="1" applyBorder="1" applyAlignment="1">
      <alignment wrapText="1"/>
    </xf>
    <xf numFmtId="0" fontId="48" fillId="24" borderId="18" xfId="97" applyFont="1" applyFill="1" applyBorder="1" applyAlignment="1">
      <alignment horizontal="center" wrapText="1"/>
    </xf>
    <xf numFmtId="0" fontId="48" fillId="24" borderId="16" xfId="97" applyFont="1" applyFill="1" applyBorder="1" applyAlignment="1">
      <alignment horizontal="center" wrapText="1"/>
    </xf>
    <xf numFmtId="0" fontId="48" fillId="24" borderId="19" xfId="97" applyFont="1" applyFill="1" applyBorder="1" applyAlignment="1">
      <alignment horizontal="center" wrapText="1"/>
    </xf>
    <xf numFmtId="0" fontId="48" fillId="25" borderId="0" xfId="97" applyFont="1" applyFill="1" applyAlignment="1">
      <alignment wrapText="1"/>
    </xf>
    <xf numFmtId="0" fontId="13" fillId="25" borderId="0" xfId="97" applyFont="1" applyFill="1" applyAlignment="1">
      <alignment horizontal="center"/>
    </xf>
    <xf numFmtId="0" fontId="39" fillId="25" borderId="20" xfId="97" applyFont="1" applyFill="1" applyBorder="1" applyAlignment="1">
      <alignment horizontal="left" vertical="top" wrapText="1"/>
    </xf>
    <xf numFmtId="0" fontId="39" fillId="25" borderId="21" xfId="97" applyFont="1" applyFill="1" applyBorder="1" applyAlignment="1">
      <alignment horizontal="left" vertical="top" wrapText="1"/>
    </xf>
    <xf numFmtId="0" fontId="39" fillId="25" borderId="22" xfId="97" applyFont="1" applyFill="1" applyBorder="1" applyAlignment="1">
      <alignment horizontal="left" vertical="top" wrapText="1"/>
    </xf>
    <xf numFmtId="0" fontId="49" fillId="25" borderId="22" xfId="97" applyFont="1" applyFill="1" applyBorder="1" applyAlignment="1">
      <alignment horizontal="left" vertical="top" wrapText="1"/>
    </xf>
    <xf numFmtId="0" fontId="50" fillId="29" borderId="20" xfId="97" applyFont="1" applyFill="1" applyBorder="1" applyAlignment="1">
      <alignment horizontal="left"/>
    </xf>
    <xf numFmtId="0" fontId="50" fillId="29" borderId="21" xfId="97" applyFont="1" applyFill="1" applyBorder="1" applyAlignment="1">
      <alignment horizontal="left"/>
    </xf>
    <xf numFmtId="0" fontId="50" fillId="29" borderId="22" xfId="97" applyFont="1" applyFill="1" applyBorder="1" applyAlignment="1">
      <alignment horizontal="left"/>
    </xf>
    <xf numFmtId="0" fontId="13" fillId="25" borderId="0" xfId="97" applyFont="1" applyFill="1" applyAlignment="1"/>
    <xf numFmtId="0" fontId="34" fillId="25" borderId="0" xfId="97" applyFont="1" applyFill="1" applyAlignment="1">
      <alignment horizontal="left" wrapText="1"/>
    </xf>
    <xf numFmtId="0" fontId="13" fillId="28" borderId="23" xfId="97" applyFont="1" applyFill="1" applyBorder="1" applyAlignment="1" applyProtection="1">
      <alignment horizontal="center" wrapText="1"/>
      <protection locked="0"/>
    </xf>
    <xf numFmtId="0" fontId="52" fillId="25" borderId="0" xfId="99" applyFont="1" applyFill="1" applyAlignment="1">
      <alignment horizontal="left"/>
    </xf>
    <xf numFmtId="0" fontId="52" fillId="25" borderId="0" xfId="99" applyFont="1" applyFill="1" applyAlignment="1"/>
    <xf numFmtId="0" fontId="52" fillId="25" borderId="0" xfId="99" applyFont="1" applyFill="1" applyAlignment="1">
      <alignment horizontal="left"/>
    </xf>
    <xf numFmtId="0" fontId="52" fillId="25" borderId="0" xfId="99" applyFont="1" applyFill="1" applyAlignment="1">
      <alignment wrapText="1"/>
    </xf>
    <xf numFmtId="0" fontId="52" fillId="25" borderId="0" xfId="99" applyFont="1" applyFill="1" applyAlignment="1">
      <alignment horizontal="left" wrapText="1"/>
    </xf>
    <xf numFmtId="0" fontId="44" fillId="25" borderId="0" xfId="98" applyFont="1" applyFill="1" applyBorder="1" applyAlignment="1"/>
    <xf numFmtId="164" fontId="44" fillId="0" borderId="0" xfId="98" applyNumberFormat="1" applyFont="1" applyFill="1" applyBorder="1" applyAlignment="1">
      <alignment horizontal="center"/>
    </xf>
    <xf numFmtId="0" fontId="53" fillId="25" borderId="0" xfId="98" applyFont="1" applyFill="1" applyBorder="1" applyAlignment="1">
      <alignment horizontal="left"/>
    </xf>
    <xf numFmtId="0" fontId="13" fillId="28" borderId="0" xfId="98" applyFont="1" applyFill="1" applyBorder="1" applyAlignment="1" applyProtection="1">
      <alignment horizontal="center"/>
      <protection locked="0"/>
    </xf>
    <xf numFmtId="0" fontId="12" fillId="25" borderId="0" xfId="97" applyFont="1" applyFill="1"/>
    <xf numFmtId="0" fontId="11" fillId="0" borderId="0" xfId="97" applyFont="1" applyFill="1" applyAlignment="1">
      <alignment horizontal="left"/>
    </xf>
    <xf numFmtId="0" fontId="11" fillId="25" borderId="0" xfId="97" applyFont="1" applyFill="1" applyAlignment="1">
      <alignment wrapText="1"/>
    </xf>
    <xf numFmtId="0" fontId="11" fillId="25" borderId="0" xfId="97" applyFont="1" applyFill="1" applyAlignment="1">
      <alignment horizontal="left" wrapText="1"/>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9"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F920FCEF-A0ED-4D48-B5FA-C357A7D19916}"/>
    <cellStyle name="Normal 6" xfId="98" xr:uid="{337D136F-2676-4BE0-974B-40FAE1E37384}"/>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312AE111-6759-4795-B39D-B4D2CB758946}"/>
            </a:ext>
          </a:extLst>
        </xdr:cNvPr>
        <xdr:cNvSpPr txBox="1"/>
      </xdr:nvSpPr>
      <xdr:spPr>
        <a:xfrm>
          <a:off x="66865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19"/>
  <sheetViews>
    <sheetView workbookViewId="0">
      <selection activeCell="J4" sqref="J4"/>
    </sheetView>
  </sheetViews>
  <sheetFormatPr defaultRowHeight="12.75" x14ac:dyDescent="0.2"/>
  <cols>
    <col min="1" max="1" width="28.85546875" bestFit="1" customWidth="1"/>
    <col min="2" max="3" width="9.42578125" customWidth="1"/>
    <col min="4" max="4" width="8.85546875" style="27" customWidth="1"/>
    <col min="5" max="9" width="8.85546875" customWidth="1"/>
    <col min="10" max="10" width="9.42578125" customWidth="1"/>
  </cols>
  <sheetData>
    <row r="1" spans="1:10" ht="15.75" x14ac:dyDescent="0.25">
      <c r="A1" s="9" t="s">
        <v>0</v>
      </c>
      <c r="B1" s="3"/>
      <c r="C1" s="3"/>
      <c r="D1" s="26"/>
      <c r="E1" s="1"/>
      <c r="F1" s="1"/>
      <c r="G1" s="1"/>
      <c r="H1" s="1"/>
      <c r="I1" s="1"/>
      <c r="J1" s="1"/>
    </row>
    <row r="2" spans="1:10" ht="15.75" x14ac:dyDescent="0.25">
      <c r="A2" s="1"/>
    </row>
    <row r="3" spans="1:10" s="2" customFormat="1" x14ac:dyDescent="0.2">
      <c r="A3" s="43"/>
      <c r="B3" s="43"/>
      <c r="C3" s="43"/>
      <c r="D3" s="28" t="s">
        <v>9</v>
      </c>
      <c r="E3" s="6" t="s">
        <v>10</v>
      </c>
      <c r="F3" s="6" t="s">
        <v>11</v>
      </c>
      <c r="G3" s="6" t="s">
        <v>12</v>
      </c>
      <c r="H3" s="6" t="s">
        <v>13</v>
      </c>
      <c r="I3" s="6" t="s">
        <v>14</v>
      </c>
      <c r="J3" s="7" t="s">
        <v>15</v>
      </c>
    </row>
    <row r="4" spans="1:10" x14ac:dyDescent="0.2">
      <c r="A4" s="31" t="s">
        <v>30</v>
      </c>
      <c r="B4" s="31"/>
      <c r="C4" s="31"/>
      <c r="D4" s="29">
        <v>6</v>
      </c>
      <c r="E4" s="4">
        <v>11</v>
      </c>
      <c r="F4" s="4">
        <v>6.3000000000000007</v>
      </c>
      <c r="G4" s="5">
        <v>4.5999999999999996</v>
      </c>
      <c r="H4" s="5">
        <v>2</v>
      </c>
      <c r="I4" s="5">
        <v>4.4000000000000004</v>
      </c>
      <c r="J4" s="8">
        <f>SUM(E4:I4)</f>
        <v>28.299999999999997</v>
      </c>
    </row>
    <row r="5" spans="1:10" x14ac:dyDescent="0.2">
      <c r="A5" s="31" t="s">
        <v>31</v>
      </c>
      <c r="B5" s="31"/>
      <c r="C5" s="31"/>
      <c r="D5" s="29">
        <v>27.599999999999998</v>
      </c>
      <c r="E5" s="4">
        <v>24</v>
      </c>
      <c r="F5" s="4">
        <v>10.5</v>
      </c>
      <c r="G5" s="5">
        <v>8.1999999999999993</v>
      </c>
      <c r="H5" s="5">
        <v>9.6</v>
      </c>
      <c r="I5" s="5">
        <v>9</v>
      </c>
      <c r="J5" s="8">
        <f t="shared" ref="J5:J10" si="0">SUM(E5:I5)</f>
        <v>61.300000000000004</v>
      </c>
    </row>
    <row r="6" spans="1:10" x14ac:dyDescent="0.2">
      <c r="A6" s="31" t="s">
        <v>32</v>
      </c>
      <c r="B6" s="31"/>
      <c r="C6" s="31"/>
      <c r="D6" s="29">
        <v>21</v>
      </c>
      <c r="E6" s="4">
        <v>12</v>
      </c>
      <c r="F6" s="4">
        <v>7.5</v>
      </c>
      <c r="G6" s="5">
        <v>5.2</v>
      </c>
      <c r="H6" s="5">
        <v>2.8</v>
      </c>
      <c r="I6" s="5">
        <v>4.8</v>
      </c>
      <c r="J6" s="8">
        <f t="shared" si="0"/>
        <v>32.299999999999997</v>
      </c>
    </row>
    <row r="7" spans="1:10" x14ac:dyDescent="0.2">
      <c r="A7" s="31" t="s">
        <v>33</v>
      </c>
      <c r="B7" s="31"/>
      <c r="C7" s="31"/>
      <c r="D7" s="29">
        <v>29.400000000000002</v>
      </c>
      <c r="E7" s="4">
        <v>12</v>
      </c>
      <c r="F7" s="4">
        <v>3.5999999999999996</v>
      </c>
      <c r="G7" s="5">
        <v>8</v>
      </c>
      <c r="H7" s="5">
        <v>6.6</v>
      </c>
      <c r="I7" s="5">
        <v>8.1999999999999993</v>
      </c>
      <c r="J7" s="8">
        <f t="shared" si="0"/>
        <v>38.400000000000006</v>
      </c>
    </row>
    <row r="8" spans="1:10" x14ac:dyDescent="0.2">
      <c r="A8" s="31" t="s">
        <v>34</v>
      </c>
      <c r="B8" s="31"/>
      <c r="C8" s="31"/>
      <c r="D8" s="29">
        <v>20.399999999999999</v>
      </c>
      <c r="E8" s="4">
        <v>24</v>
      </c>
      <c r="F8" s="4">
        <v>14.700000000000001</v>
      </c>
      <c r="G8" s="5">
        <v>9.4</v>
      </c>
      <c r="H8" s="5">
        <v>9.6</v>
      </c>
      <c r="I8" s="5">
        <v>9.1999999999999993</v>
      </c>
      <c r="J8" s="8">
        <f t="shared" si="0"/>
        <v>66.900000000000006</v>
      </c>
    </row>
    <row r="9" spans="1:10" x14ac:dyDescent="0.2">
      <c r="A9" s="31" t="s">
        <v>35</v>
      </c>
      <c r="B9" s="31"/>
      <c r="C9" s="31"/>
      <c r="D9" s="29">
        <v>28.200000000000003</v>
      </c>
      <c r="E9" s="4">
        <v>23.5</v>
      </c>
      <c r="F9" s="4">
        <v>13.799999999999999</v>
      </c>
      <c r="G9" s="5">
        <v>9</v>
      </c>
      <c r="H9" s="5">
        <v>7.6</v>
      </c>
      <c r="I9" s="5">
        <v>8.4</v>
      </c>
      <c r="J9" s="8">
        <f t="shared" si="0"/>
        <v>62.3</v>
      </c>
    </row>
    <row r="10" spans="1:10" x14ac:dyDescent="0.2">
      <c r="A10" s="31" t="s">
        <v>36</v>
      </c>
      <c r="B10" s="31"/>
      <c r="C10" s="31"/>
      <c r="D10" s="29">
        <v>28.799999999999997</v>
      </c>
      <c r="E10" s="4">
        <v>23</v>
      </c>
      <c r="F10" s="4">
        <v>14.399999999999999</v>
      </c>
      <c r="G10" s="5">
        <v>9.1999999999999993</v>
      </c>
      <c r="H10" s="5">
        <v>8.4</v>
      </c>
      <c r="I10" s="5">
        <v>9</v>
      </c>
      <c r="J10" s="8">
        <f t="shared" si="0"/>
        <v>63.999999999999993</v>
      </c>
    </row>
    <row r="12" spans="1:10" ht="51" x14ac:dyDescent="0.2">
      <c r="D12" s="30" t="s">
        <v>26</v>
      </c>
    </row>
    <row r="19" spans="7:7" x14ac:dyDescent="0.2">
      <c r="G19" s="2" t="s">
        <v>37</v>
      </c>
    </row>
  </sheetData>
  <mergeCells count="1">
    <mergeCell ref="A3:C3"/>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3"/>
  <sheetViews>
    <sheetView tabSelected="1" workbookViewId="0">
      <selection activeCell="H18" sqref="H18"/>
    </sheetView>
  </sheetViews>
  <sheetFormatPr defaultRowHeight="15" x14ac:dyDescent="0.2"/>
  <cols>
    <col min="1" max="1" width="37.7109375" style="13" bestFit="1" customWidth="1"/>
    <col min="2" max="11" width="7.7109375" style="13" customWidth="1"/>
    <col min="12" max="13" width="7.5703125" style="13" customWidth="1"/>
    <col min="14" max="16" width="7.7109375" style="13" customWidth="1"/>
    <col min="17" max="16384" width="9.140625" style="13"/>
  </cols>
  <sheetData>
    <row r="1" spans="1:19" ht="15.75" x14ac:dyDescent="0.25">
      <c r="A1" s="10" t="s">
        <v>16</v>
      </c>
      <c r="B1" s="11"/>
      <c r="C1" s="10"/>
      <c r="D1" s="10"/>
      <c r="E1" s="10"/>
      <c r="F1" s="10"/>
      <c r="G1" s="10"/>
      <c r="H1" s="10"/>
      <c r="I1" s="10"/>
      <c r="J1" s="10"/>
      <c r="K1" s="10"/>
      <c r="L1" s="10"/>
      <c r="M1" s="12"/>
      <c r="N1" s="12"/>
    </row>
    <row r="2" spans="1:19" ht="15.75" x14ac:dyDescent="0.25">
      <c r="A2" s="10"/>
      <c r="B2" s="11"/>
      <c r="C2" s="10"/>
      <c r="D2" s="10"/>
      <c r="E2" s="10"/>
      <c r="F2" s="10"/>
      <c r="G2" s="10"/>
      <c r="H2" s="10"/>
      <c r="I2" s="10"/>
      <c r="J2" s="10"/>
      <c r="K2" s="10"/>
      <c r="L2" s="10"/>
      <c r="M2" s="12"/>
      <c r="N2" s="12"/>
    </row>
    <row r="3" spans="1:19" ht="15.75" x14ac:dyDescent="0.25">
      <c r="A3" s="45" t="s">
        <v>27</v>
      </c>
      <c r="B3" s="45"/>
      <c r="C3" s="45"/>
      <c r="D3" s="45"/>
      <c r="E3" s="45"/>
      <c r="F3" s="45"/>
      <c r="G3" s="45"/>
      <c r="H3" s="45"/>
      <c r="I3" s="45"/>
      <c r="J3" s="45"/>
      <c r="K3" s="45"/>
      <c r="L3" s="45"/>
      <c r="M3" s="12"/>
      <c r="N3" s="12"/>
    </row>
    <row r="4" spans="1:19" x14ac:dyDescent="0.2">
      <c r="A4" s="11"/>
      <c r="B4" s="11"/>
      <c r="C4" s="11"/>
      <c r="D4" s="11"/>
      <c r="E4" s="11"/>
      <c r="F4" s="11"/>
      <c r="G4" s="11"/>
      <c r="H4" s="11"/>
      <c r="I4" s="11"/>
      <c r="J4" s="11"/>
      <c r="K4" s="11"/>
      <c r="L4" s="11"/>
    </row>
    <row r="5" spans="1:19" ht="15.75" x14ac:dyDescent="0.25">
      <c r="K5" s="44" t="s">
        <v>22</v>
      </c>
      <c r="L5" s="44"/>
      <c r="M5" s="12"/>
      <c r="N5" s="12"/>
      <c r="O5" s="44" t="s">
        <v>23</v>
      </c>
      <c r="P5" s="44"/>
      <c r="Q5" s="12"/>
      <c r="R5" s="44" t="s">
        <v>24</v>
      </c>
      <c r="S5" s="44"/>
    </row>
    <row r="6" spans="1:19" s="17" customFormat="1" ht="135" customHeight="1" x14ac:dyDescent="0.2">
      <c r="A6" s="14"/>
      <c r="B6" s="15" t="s">
        <v>2</v>
      </c>
      <c r="C6" s="15" t="s">
        <v>3</v>
      </c>
      <c r="D6" s="15" t="s">
        <v>4</v>
      </c>
      <c r="E6" s="15" t="s">
        <v>5</v>
      </c>
      <c r="F6" s="15" t="s">
        <v>6</v>
      </c>
      <c r="G6" s="15" t="s">
        <v>7</v>
      </c>
      <c r="H6" s="15" t="s">
        <v>8</v>
      </c>
      <c r="I6" s="15" t="s">
        <v>28</v>
      </c>
      <c r="J6" s="15" t="s">
        <v>29</v>
      </c>
      <c r="K6" s="15" t="s">
        <v>17</v>
      </c>
      <c r="L6" s="24" t="s">
        <v>18</v>
      </c>
      <c r="N6" s="16" t="str">
        <f>B6</f>
        <v>Evaluator 1</v>
      </c>
      <c r="O6" s="15" t="s">
        <v>20</v>
      </c>
      <c r="P6" s="24" t="s">
        <v>19</v>
      </c>
      <c r="R6" s="15" t="s">
        <v>1</v>
      </c>
      <c r="S6" s="24" t="s">
        <v>21</v>
      </c>
    </row>
    <row r="7" spans="1:19" ht="16.5" customHeight="1" x14ac:dyDescent="0.25">
      <c r="A7" s="32" t="str">
        <f>'6'!A4:D4</f>
        <v>AFL Enterprise Services Inc</v>
      </c>
      <c r="B7" s="18">
        <f>'1'!J4</f>
        <v>28.299999999999997</v>
      </c>
      <c r="C7" s="18">
        <f>'2'!J4</f>
        <v>54</v>
      </c>
      <c r="D7" s="18">
        <f>'3'!J4</f>
        <v>50</v>
      </c>
      <c r="E7" s="18">
        <f>'4'!J4</f>
        <v>56</v>
      </c>
      <c r="F7" s="18">
        <f>'5'!J4</f>
        <v>42</v>
      </c>
      <c r="G7" s="18">
        <f>'6'!J4</f>
        <v>40</v>
      </c>
      <c r="H7" s="18">
        <f>'7'!J4</f>
        <v>32</v>
      </c>
      <c r="I7" s="18">
        <f>'8'!J4</f>
        <v>56</v>
      </c>
      <c r="J7" s="18">
        <f>'9'!J4</f>
        <v>34</v>
      </c>
      <c r="K7" s="18">
        <f>AVERAGE(B7:J7)</f>
        <v>43.588888888888889</v>
      </c>
      <c r="L7" s="25">
        <f>RANK(K7,$K$7:$K$13,0)</f>
        <v>7</v>
      </c>
      <c r="N7" s="20">
        <f>'1'!D4</f>
        <v>6</v>
      </c>
      <c r="O7" s="18">
        <f>AVERAGE(N7)</f>
        <v>6</v>
      </c>
      <c r="P7" s="25">
        <f>RANK(O7,$O$7:$O$13,0)</f>
        <v>7</v>
      </c>
      <c r="R7" s="21">
        <f>K7+O7</f>
        <v>49.588888888888889</v>
      </c>
      <c r="S7" s="25">
        <f>RANK(R7,$R$7:$R$13,0)</f>
        <v>7</v>
      </c>
    </row>
    <row r="8" spans="1:19" ht="16.5" customHeight="1" x14ac:dyDescent="0.25">
      <c r="A8" s="33" t="str">
        <f>'6'!A5:D5</f>
        <v>Boingo Wireless</v>
      </c>
      <c r="B8" s="18">
        <f>'1'!J5</f>
        <v>61.300000000000004</v>
      </c>
      <c r="C8" s="18">
        <f>'2'!J5</f>
        <v>56.5</v>
      </c>
      <c r="D8" s="18">
        <f>'3'!J5</f>
        <v>43</v>
      </c>
      <c r="E8" s="18">
        <f>'4'!J5</f>
        <v>14</v>
      </c>
      <c r="F8" s="18">
        <f>'5'!J5</f>
        <v>61</v>
      </c>
      <c r="G8" s="18">
        <f>'6'!J5</f>
        <v>53</v>
      </c>
      <c r="H8" s="18">
        <f>'7'!J5</f>
        <v>48</v>
      </c>
      <c r="I8" s="18">
        <f>'8'!J5</f>
        <v>49</v>
      </c>
      <c r="J8" s="18">
        <f>'9'!J5</f>
        <v>37</v>
      </c>
      <c r="K8" s="18">
        <f t="shared" ref="K8:K13" si="0">AVERAGE(B8:J8)</f>
        <v>46.977777777777781</v>
      </c>
      <c r="L8" s="42">
        <f t="shared" ref="L8:L13" si="1">RANK(K8,$K$7:$K$13,0)</f>
        <v>4</v>
      </c>
      <c r="N8" s="20">
        <f>'1'!D5</f>
        <v>27.599999999999998</v>
      </c>
      <c r="O8" s="19">
        <f t="shared" ref="O8:O13" si="2">AVERAGE(N8)</f>
        <v>27.599999999999998</v>
      </c>
      <c r="P8" s="42">
        <f t="shared" ref="P8:P13" si="3">RANK(O8,$O$7:$O$13,0)</f>
        <v>4</v>
      </c>
      <c r="R8" s="22">
        <f t="shared" ref="R8:R13" si="4">K8+O8</f>
        <v>74.577777777777783</v>
      </c>
      <c r="S8" s="42">
        <f t="shared" ref="S8:S12" si="5">RANK(R8,$R$7:$R$13,0)</f>
        <v>4</v>
      </c>
    </row>
    <row r="9" spans="1:19" ht="16.5" customHeight="1" x14ac:dyDescent="0.25">
      <c r="A9" s="33" t="str">
        <f>'6'!A6:D6</f>
        <v>Boldyn Networks Higher Ed LLC</v>
      </c>
      <c r="B9" s="18">
        <f>'1'!J6</f>
        <v>32.299999999999997</v>
      </c>
      <c r="C9" s="18">
        <f>'2'!J6</f>
        <v>51.5</v>
      </c>
      <c r="D9" s="18">
        <f>'3'!J6</f>
        <v>53</v>
      </c>
      <c r="E9" s="18">
        <f>'4'!J6</f>
        <v>31</v>
      </c>
      <c r="F9" s="18">
        <f>'5'!J6</f>
        <v>57.5</v>
      </c>
      <c r="G9" s="18">
        <f>'6'!J6</f>
        <v>49</v>
      </c>
      <c r="H9" s="18">
        <f>'7'!J6</f>
        <v>48</v>
      </c>
      <c r="I9" s="18">
        <f>'8'!J6</f>
        <v>58.5</v>
      </c>
      <c r="J9" s="18">
        <f>'9'!J6</f>
        <v>34</v>
      </c>
      <c r="K9" s="18">
        <f t="shared" si="0"/>
        <v>46.088888888888889</v>
      </c>
      <c r="L9" s="42">
        <f t="shared" si="1"/>
        <v>6</v>
      </c>
      <c r="N9" s="20">
        <f>'1'!D6</f>
        <v>21</v>
      </c>
      <c r="O9" s="19">
        <f t="shared" si="2"/>
        <v>21</v>
      </c>
      <c r="P9" s="42">
        <f t="shared" si="3"/>
        <v>5</v>
      </c>
      <c r="R9" s="22">
        <f t="shared" si="4"/>
        <v>67.088888888888889</v>
      </c>
      <c r="S9" s="42">
        <f t="shared" si="5"/>
        <v>6</v>
      </c>
    </row>
    <row r="10" spans="1:19" ht="15.75" x14ac:dyDescent="0.25">
      <c r="A10" s="33" t="str">
        <f>'6'!A7:D7</f>
        <v>BWLxT LLC</v>
      </c>
      <c r="B10" s="18">
        <f>'1'!J7</f>
        <v>38.400000000000006</v>
      </c>
      <c r="C10" s="18">
        <f>'2'!J7</f>
        <v>49</v>
      </c>
      <c r="D10" s="18">
        <f>'3'!J7</f>
        <v>47</v>
      </c>
      <c r="E10" s="18">
        <f>'4'!J7</f>
        <v>56</v>
      </c>
      <c r="F10" s="18">
        <f>'5'!J7</f>
        <v>58</v>
      </c>
      <c r="G10" s="18">
        <f>'6'!J7</f>
        <v>39</v>
      </c>
      <c r="H10" s="18">
        <f>'7'!J7</f>
        <v>51</v>
      </c>
      <c r="I10" s="18">
        <f>'8'!J7</f>
        <v>49</v>
      </c>
      <c r="J10" s="18">
        <f>'9'!J7</f>
        <v>37</v>
      </c>
      <c r="K10" s="18">
        <f t="shared" si="0"/>
        <v>47.155555555555551</v>
      </c>
      <c r="L10" s="42">
        <f t="shared" si="1"/>
        <v>3</v>
      </c>
      <c r="N10" s="20">
        <f>'1'!D7</f>
        <v>29.400000000000002</v>
      </c>
      <c r="O10" s="19">
        <f t="shared" si="2"/>
        <v>29.400000000000002</v>
      </c>
      <c r="P10" s="42">
        <f t="shared" si="3"/>
        <v>1</v>
      </c>
      <c r="R10" s="22">
        <f t="shared" si="4"/>
        <v>76.555555555555557</v>
      </c>
      <c r="S10" s="42">
        <f t="shared" si="5"/>
        <v>2</v>
      </c>
    </row>
    <row r="11" spans="1:19" ht="15.75" x14ac:dyDescent="0.25">
      <c r="A11" s="33" t="str">
        <f>'6'!A8:D8</f>
        <v>Crown Castle Fiber LLC</v>
      </c>
      <c r="B11" s="18">
        <f>'1'!J8</f>
        <v>66.900000000000006</v>
      </c>
      <c r="C11" s="18">
        <f>'2'!J8</f>
        <v>48.5</v>
      </c>
      <c r="D11" s="18">
        <f>'3'!J8</f>
        <v>50</v>
      </c>
      <c r="E11" s="18">
        <f>'4'!J8</f>
        <v>61</v>
      </c>
      <c r="F11" s="18">
        <f>'5'!J8</f>
        <v>56</v>
      </c>
      <c r="G11" s="18">
        <f>'6'!J8</f>
        <v>36</v>
      </c>
      <c r="H11" s="18">
        <f>'7'!J8</f>
        <v>54</v>
      </c>
      <c r="I11" s="18">
        <f>'8'!J8</f>
        <v>61</v>
      </c>
      <c r="J11" s="18">
        <f>'9'!J8</f>
        <v>47</v>
      </c>
      <c r="K11" s="18">
        <f t="shared" si="0"/>
        <v>53.377777777777773</v>
      </c>
      <c r="L11" s="42">
        <f t="shared" si="1"/>
        <v>1</v>
      </c>
      <c r="N11" s="20">
        <f>'1'!D8</f>
        <v>20.399999999999999</v>
      </c>
      <c r="O11" s="19">
        <f t="shared" si="2"/>
        <v>20.399999999999999</v>
      </c>
      <c r="P11" s="42">
        <f t="shared" si="3"/>
        <v>6</v>
      </c>
      <c r="R11" s="22">
        <f t="shared" si="4"/>
        <v>73.777777777777771</v>
      </c>
      <c r="S11" s="42">
        <f t="shared" si="5"/>
        <v>5</v>
      </c>
    </row>
    <row r="12" spans="1:19" ht="15.75" x14ac:dyDescent="0.25">
      <c r="A12" s="33" t="str">
        <f>'6'!A9:D9</f>
        <v>DPJJ LLC dba Wireless Services</v>
      </c>
      <c r="B12" s="18">
        <f>'1'!J9</f>
        <v>62.3</v>
      </c>
      <c r="C12" s="18">
        <f>'2'!J9</f>
        <v>40.5</v>
      </c>
      <c r="D12" s="18">
        <f>'3'!J9</f>
        <v>45</v>
      </c>
      <c r="E12" s="18">
        <f>'4'!J9</f>
        <v>40.5</v>
      </c>
      <c r="F12" s="18">
        <f>'5'!J9</f>
        <v>55</v>
      </c>
      <c r="G12" s="18">
        <f>'6'!J9</f>
        <v>41</v>
      </c>
      <c r="H12" s="18">
        <f>'7'!J9</f>
        <v>52</v>
      </c>
      <c r="I12" s="18">
        <f>'8'!J9</f>
        <v>35</v>
      </c>
      <c r="J12" s="18">
        <f>'9'!J9</f>
        <v>47</v>
      </c>
      <c r="K12" s="18">
        <f t="shared" si="0"/>
        <v>46.477777777777781</v>
      </c>
      <c r="L12" s="42">
        <f t="shared" si="1"/>
        <v>5</v>
      </c>
      <c r="N12" s="20">
        <f>'1'!D9</f>
        <v>28.200000000000003</v>
      </c>
      <c r="O12" s="19">
        <f t="shared" si="2"/>
        <v>28.200000000000003</v>
      </c>
      <c r="P12" s="42">
        <f t="shared" si="3"/>
        <v>3</v>
      </c>
      <c r="R12" s="22">
        <f t="shared" si="4"/>
        <v>74.677777777777777</v>
      </c>
      <c r="S12" s="42">
        <f t="shared" si="5"/>
        <v>3</v>
      </c>
    </row>
    <row r="13" spans="1:19" s="37" customFormat="1" ht="15.75" x14ac:dyDescent="0.25">
      <c r="A13" s="34" t="str">
        <f>'6'!A10:D10</f>
        <v>Extenet</v>
      </c>
      <c r="B13" s="35">
        <f>'1'!J10</f>
        <v>63.999999999999993</v>
      </c>
      <c r="C13" s="35">
        <f>'2'!J10</f>
        <v>51</v>
      </c>
      <c r="D13" s="35">
        <f>'3'!J10</f>
        <v>45</v>
      </c>
      <c r="E13" s="35">
        <f>'4'!J10</f>
        <v>54</v>
      </c>
      <c r="F13" s="35">
        <f>'5'!J10</f>
        <v>58</v>
      </c>
      <c r="G13" s="35">
        <f>'6'!J10</f>
        <v>41</v>
      </c>
      <c r="H13" s="35">
        <f>'7'!J10</f>
        <v>56</v>
      </c>
      <c r="I13" s="35">
        <f>'8'!J10</f>
        <v>56.5</v>
      </c>
      <c r="J13" s="35">
        <f>'9'!J10</f>
        <v>50</v>
      </c>
      <c r="K13" s="35">
        <f t="shared" si="0"/>
        <v>52.833333333333336</v>
      </c>
      <c r="L13" s="36">
        <f t="shared" si="1"/>
        <v>2</v>
      </c>
      <c r="N13" s="38">
        <f>'1'!D10</f>
        <v>28.799999999999997</v>
      </c>
      <c r="O13" s="39">
        <f t="shared" si="2"/>
        <v>28.799999999999997</v>
      </c>
      <c r="P13" s="36">
        <f t="shared" si="3"/>
        <v>2</v>
      </c>
      <c r="R13" s="40">
        <f t="shared" si="4"/>
        <v>81.633333333333326</v>
      </c>
      <c r="S13" s="36">
        <f>RANK(R13,$R$7:$R$13,0)</f>
        <v>1</v>
      </c>
    </row>
    <row r="17" spans="1:18" x14ac:dyDescent="0.2">
      <c r="R17" s="13" t="s">
        <v>37</v>
      </c>
    </row>
    <row r="20" spans="1:18" x14ac:dyDescent="0.2">
      <c r="H20" s="41"/>
    </row>
    <row r="30" spans="1:18" x14ac:dyDescent="0.2">
      <c r="A30" s="13" t="s">
        <v>38</v>
      </c>
    </row>
    <row r="32" spans="1:18" x14ac:dyDescent="0.2">
      <c r="A32" s="23" t="s">
        <v>25</v>
      </c>
    </row>
    <row r="33" spans="1:1" x14ac:dyDescent="0.2">
      <c r="A33" s="23"/>
    </row>
  </sheetData>
  <mergeCells count="4">
    <mergeCell ref="R5:S5"/>
    <mergeCell ref="K5:L5"/>
    <mergeCell ref="O5:P5"/>
    <mergeCell ref="A3:L3"/>
  </mergeCells>
  <pageMargins left="0.24" right="0.3" top="1" bottom="1" header="0.5" footer="0.5"/>
  <pageSetup scale="9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066EE-29C0-4E31-9376-9620A82AC96F}">
  <dimension ref="A1:AB50"/>
  <sheetViews>
    <sheetView zoomScaleNormal="100" workbookViewId="0">
      <selection activeCell="C36" sqref="C36"/>
    </sheetView>
  </sheetViews>
  <sheetFormatPr defaultRowHeight="12.75" x14ac:dyDescent="0.2"/>
  <cols>
    <col min="1" max="1" width="31.140625" style="46" customWidth="1"/>
    <col min="2" max="28" width="9.5703125" style="46" customWidth="1"/>
    <col min="29" max="16384" width="9.140625" style="46"/>
  </cols>
  <sheetData>
    <row r="1" spans="1:19" ht="15.75" customHeight="1" x14ac:dyDescent="0.25">
      <c r="A1" s="86" t="s">
        <v>58</v>
      </c>
      <c r="B1" s="86"/>
      <c r="C1" s="86"/>
      <c r="D1" s="86"/>
      <c r="E1" s="86"/>
      <c r="F1" s="86"/>
      <c r="G1" s="86"/>
      <c r="H1" s="86"/>
      <c r="I1" s="86"/>
      <c r="J1" s="85"/>
    </row>
    <row r="2" spans="1:19" ht="15.75" x14ac:dyDescent="0.25">
      <c r="A2" s="84" t="s">
        <v>27</v>
      </c>
      <c r="B2" s="84"/>
      <c r="C2" s="84"/>
      <c r="D2" s="84"/>
      <c r="E2" s="84"/>
      <c r="F2" s="84"/>
      <c r="G2" s="84"/>
      <c r="H2" s="84"/>
      <c r="I2" s="84"/>
      <c r="J2" s="83"/>
    </row>
    <row r="3" spans="1:19" x14ac:dyDescent="0.2">
      <c r="A3" s="81" t="s">
        <v>57</v>
      </c>
      <c r="B3" s="82"/>
      <c r="C3" s="82"/>
      <c r="D3" s="82"/>
    </row>
    <row r="4" spans="1:19" ht="15" customHeight="1" x14ac:dyDescent="0.2">
      <c r="A4" s="81" t="s">
        <v>56</v>
      </c>
      <c r="B4" s="80" t="s">
        <v>55</v>
      </c>
      <c r="C4" s="80"/>
      <c r="D4" s="80"/>
      <c r="E4" s="79"/>
    </row>
    <row r="5" spans="1:19" s="71" customFormat="1" ht="20.25" customHeight="1" x14ac:dyDescent="0.25">
      <c r="A5" s="78" t="s">
        <v>54</v>
      </c>
      <c r="B5" s="78"/>
      <c r="C5" s="77"/>
      <c r="D5" s="77"/>
      <c r="E5" s="77"/>
      <c r="F5" s="77"/>
      <c r="G5" s="77"/>
    </row>
    <row r="6" spans="1:19" s="71" customFormat="1" ht="27" customHeight="1" thickBot="1" x14ac:dyDescent="0.25">
      <c r="A6" s="73"/>
      <c r="B6" s="72" t="s">
        <v>53</v>
      </c>
      <c r="C6" s="72"/>
      <c r="D6" s="72"/>
      <c r="E6" s="72"/>
      <c r="F6" s="72"/>
      <c r="G6" s="72"/>
      <c r="H6" s="72"/>
      <c r="I6" s="72"/>
    </row>
    <row r="7" spans="1:19" s="71" customFormat="1" ht="20.25" customHeight="1" x14ac:dyDescent="0.25">
      <c r="A7" s="76" t="s">
        <v>52</v>
      </c>
      <c r="B7" s="76"/>
      <c r="C7" s="75"/>
      <c r="D7" s="74"/>
      <c r="E7" s="74"/>
      <c r="F7" s="74"/>
      <c r="G7" s="74"/>
    </row>
    <row r="8" spans="1:19" s="71" customFormat="1" ht="27" customHeight="1" thickBot="1" x14ac:dyDescent="0.25">
      <c r="A8" s="73"/>
      <c r="B8" s="72" t="s">
        <v>51</v>
      </c>
      <c r="C8" s="72"/>
      <c r="D8" s="72"/>
      <c r="E8" s="72"/>
      <c r="F8" s="72"/>
      <c r="G8" s="72"/>
      <c r="H8" s="72"/>
      <c r="I8" s="72"/>
    </row>
    <row r="9" spans="1:19" ht="15" customHeight="1" x14ac:dyDescent="0.2"/>
    <row r="10" spans="1:19" ht="15" customHeight="1" x14ac:dyDescent="0.2"/>
    <row r="11" spans="1:19" ht="11.25" customHeight="1" thickBot="1" x14ac:dyDescent="0.25"/>
    <row r="12" spans="1:19" s="63" customFormat="1" ht="13.5" thickBot="1" x14ac:dyDescent="0.25">
      <c r="B12" s="70" t="s">
        <v>50</v>
      </c>
      <c r="C12" s="69"/>
      <c r="D12" s="68"/>
      <c r="E12" s="70" t="s">
        <v>49</v>
      </c>
      <c r="F12" s="69"/>
      <c r="G12" s="68"/>
      <c r="H12" s="70" t="s">
        <v>48</v>
      </c>
      <c r="I12" s="69"/>
      <c r="J12" s="68"/>
      <c r="K12" s="70" t="s">
        <v>47</v>
      </c>
      <c r="L12" s="69"/>
      <c r="M12" s="68"/>
      <c r="N12" s="70" t="s">
        <v>46</v>
      </c>
      <c r="O12" s="69"/>
      <c r="P12" s="68"/>
      <c r="Q12" s="70" t="s">
        <v>45</v>
      </c>
      <c r="R12" s="69"/>
      <c r="S12" s="68"/>
    </row>
    <row r="13" spans="1:19" s="63" customFormat="1" ht="131.25" customHeight="1" x14ac:dyDescent="0.2">
      <c r="B13" s="67" t="s">
        <v>59</v>
      </c>
      <c r="C13" s="65"/>
      <c r="D13" s="64"/>
      <c r="E13" s="66" t="s">
        <v>44</v>
      </c>
      <c r="F13" s="65"/>
      <c r="G13" s="64"/>
      <c r="H13" s="66" t="s">
        <v>43</v>
      </c>
      <c r="I13" s="65"/>
      <c r="J13" s="64"/>
      <c r="K13" s="66" t="s">
        <v>42</v>
      </c>
      <c r="L13" s="65"/>
      <c r="M13" s="64"/>
      <c r="N13" s="66" t="s">
        <v>41</v>
      </c>
      <c r="O13" s="65"/>
      <c r="P13" s="64"/>
      <c r="Q13" s="66" t="s">
        <v>40</v>
      </c>
      <c r="R13" s="65"/>
      <c r="S13" s="64"/>
    </row>
    <row r="14" spans="1:19" s="56" customFormat="1" ht="11.25" customHeight="1" x14ac:dyDescent="0.2">
      <c r="A14" s="62"/>
      <c r="B14" s="61" t="s">
        <v>39</v>
      </c>
      <c r="C14" s="60"/>
      <c r="D14" s="59"/>
      <c r="E14" s="61" t="s">
        <v>39</v>
      </c>
      <c r="F14" s="60"/>
      <c r="G14" s="59"/>
      <c r="H14" s="61" t="s">
        <v>39</v>
      </c>
      <c r="I14" s="60"/>
      <c r="J14" s="59"/>
      <c r="K14" s="61" t="s">
        <v>39</v>
      </c>
      <c r="L14" s="60"/>
      <c r="M14" s="59"/>
      <c r="N14" s="61" t="s">
        <v>39</v>
      </c>
      <c r="O14" s="60"/>
      <c r="P14" s="59"/>
      <c r="Q14" s="61" t="s">
        <v>39</v>
      </c>
      <c r="R14" s="60"/>
      <c r="S14" s="59"/>
    </row>
    <row r="15" spans="1:19" s="56" customFormat="1" x14ac:dyDescent="0.2">
      <c r="A15" s="58" t="s">
        <v>30</v>
      </c>
      <c r="B15" s="57"/>
      <c r="C15" s="57"/>
      <c r="D15" s="57"/>
      <c r="E15" s="57"/>
      <c r="F15" s="57"/>
      <c r="G15" s="57"/>
      <c r="H15" s="57"/>
      <c r="I15" s="57"/>
      <c r="J15" s="57"/>
      <c r="K15" s="57"/>
      <c r="L15" s="57"/>
      <c r="M15" s="57"/>
      <c r="N15" s="57"/>
      <c r="O15" s="57"/>
      <c r="P15" s="57"/>
      <c r="Q15" s="57"/>
      <c r="R15" s="57"/>
      <c r="S15" s="57"/>
    </row>
    <row r="16" spans="1:19" s="56" customFormat="1" x14ac:dyDescent="0.2">
      <c r="A16" s="58" t="s">
        <v>31</v>
      </c>
      <c r="B16" s="57"/>
      <c r="C16" s="57"/>
      <c r="D16" s="57"/>
      <c r="E16" s="57"/>
      <c r="F16" s="57"/>
      <c r="G16" s="57"/>
      <c r="H16" s="57"/>
      <c r="I16" s="57"/>
      <c r="J16" s="57"/>
      <c r="K16" s="57"/>
      <c r="L16" s="57"/>
      <c r="M16" s="57"/>
      <c r="N16" s="57"/>
      <c r="O16" s="57"/>
      <c r="P16" s="57"/>
      <c r="Q16" s="57"/>
      <c r="R16" s="57"/>
      <c r="S16" s="57"/>
    </row>
    <row r="17" spans="1:28" s="56" customFormat="1" x14ac:dyDescent="0.2">
      <c r="A17" s="58" t="s">
        <v>32</v>
      </c>
      <c r="B17" s="57"/>
      <c r="C17" s="57"/>
      <c r="D17" s="57"/>
      <c r="E17" s="57"/>
      <c r="F17" s="57"/>
      <c r="G17" s="57"/>
      <c r="H17" s="57"/>
      <c r="I17" s="57"/>
      <c r="J17" s="57"/>
      <c r="K17" s="57"/>
      <c r="L17" s="57"/>
      <c r="M17" s="57"/>
      <c r="N17" s="57"/>
      <c r="O17" s="57"/>
      <c r="P17" s="57"/>
      <c r="Q17" s="57"/>
      <c r="R17" s="57"/>
      <c r="S17" s="57"/>
    </row>
    <row r="18" spans="1:28" s="56" customFormat="1" x14ac:dyDescent="0.2">
      <c r="A18" s="58" t="s">
        <v>33</v>
      </c>
      <c r="B18" s="57"/>
      <c r="C18" s="57"/>
      <c r="D18" s="57"/>
      <c r="E18" s="57"/>
      <c r="F18" s="57"/>
      <c r="G18" s="57"/>
      <c r="H18" s="57"/>
      <c r="I18" s="57"/>
      <c r="J18" s="57"/>
      <c r="K18" s="57"/>
      <c r="L18" s="57"/>
      <c r="M18" s="57"/>
      <c r="N18" s="57"/>
      <c r="O18" s="57"/>
      <c r="P18" s="57"/>
      <c r="Q18" s="57"/>
      <c r="R18" s="57"/>
      <c r="S18" s="57"/>
    </row>
    <row r="19" spans="1:28" s="56" customFormat="1" x14ac:dyDescent="0.2">
      <c r="A19" s="58" t="s">
        <v>34</v>
      </c>
      <c r="B19" s="57"/>
      <c r="C19" s="57"/>
      <c r="D19" s="57"/>
      <c r="E19" s="57"/>
      <c r="F19" s="57"/>
      <c r="G19" s="57"/>
      <c r="H19" s="57"/>
      <c r="I19" s="57"/>
      <c r="J19" s="57"/>
      <c r="K19" s="57"/>
      <c r="L19" s="57"/>
      <c r="M19" s="57"/>
      <c r="N19" s="57"/>
      <c r="O19" s="57"/>
      <c r="P19" s="57"/>
      <c r="Q19" s="57"/>
      <c r="R19" s="57"/>
      <c r="S19" s="57"/>
    </row>
    <row r="20" spans="1:28" s="56" customFormat="1" x14ac:dyDescent="0.2">
      <c r="A20" s="58" t="s">
        <v>35</v>
      </c>
      <c r="B20" s="57"/>
      <c r="C20" s="57"/>
      <c r="D20" s="57"/>
      <c r="E20" s="57"/>
      <c r="F20" s="57"/>
      <c r="G20" s="57"/>
      <c r="H20" s="57"/>
      <c r="I20" s="57"/>
      <c r="J20" s="57"/>
      <c r="K20" s="57"/>
      <c r="L20" s="57"/>
      <c r="M20" s="57"/>
      <c r="N20" s="57"/>
      <c r="O20" s="57"/>
      <c r="P20" s="57"/>
      <c r="Q20" s="57"/>
      <c r="R20" s="57"/>
      <c r="S20" s="57"/>
    </row>
    <row r="21" spans="1:28" s="56" customFormat="1" x14ac:dyDescent="0.2">
      <c r="A21" s="58" t="s">
        <v>36</v>
      </c>
      <c r="B21" s="57"/>
      <c r="C21" s="57"/>
      <c r="D21" s="57"/>
      <c r="E21" s="57"/>
      <c r="F21" s="57"/>
      <c r="G21" s="57"/>
      <c r="H21" s="57"/>
      <c r="I21" s="57"/>
      <c r="J21" s="57"/>
      <c r="K21" s="57"/>
      <c r="L21" s="57"/>
      <c r="M21" s="57"/>
      <c r="N21" s="57"/>
      <c r="O21" s="57"/>
      <c r="P21" s="57"/>
      <c r="Q21" s="57"/>
      <c r="R21" s="57"/>
      <c r="S21" s="57"/>
    </row>
    <row r="22" spans="1:28" s="54" customFormat="1" x14ac:dyDescent="0.2">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row>
    <row r="23" spans="1:28" x14ac:dyDescent="0.2">
      <c r="A23" s="53"/>
      <c r="G23" s="48"/>
      <c r="H23" s="48"/>
    </row>
    <row r="24" spans="1:28" x14ac:dyDescent="0.2">
      <c r="A24" s="52"/>
      <c r="G24" s="48"/>
      <c r="H24" s="48"/>
      <c r="I24" s="48"/>
      <c r="J24" s="48"/>
    </row>
    <row r="25" spans="1:28" x14ac:dyDescent="0.2">
      <c r="A25" s="51"/>
      <c r="B25" s="51"/>
      <c r="C25" s="51"/>
      <c r="G25" s="48"/>
      <c r="H25" s="48"/>
      <c r="I25" s="48"/>
      <c r="J25" s="48"/>
    </row>
    <row r="26" spans="1:28" x14ac:dyDescent="0.2">
      <c r="A26" s="51"/>
      <c r="B26" s="51"/>
      <c r="C26" s="51"/>
      <c r="G26" s="48"/>
      <c r="H26" s="48"/>
      <c r="I26" s="48"/>
      <c r="J26" s="48"/>
    </row>
    <row r="27" spans="1:28" x14ac:dyDescent="0.2">
      <c r="A27" s="51"/>
      <c r="B27" s="51"/>
      <c r="C27" s="51"/>
      <c r="G27" s="48"/>
      <c r="H27" s="48"/>
      <c r="I27" s="48"/>
      <c r="J27" s="48"/>
    </row>
    <row r="28" spans="1:28" x14ac:dyDescent="0.2">
      <c r="A28" s="51"/>
      <c r="B28" s="51"/>
      <c r="C28" s="51"/>
      <c r="G28" s="48"/>
      <c r="H28" s="48"/>
      <c r="I28" s="48"/>
      <c r="J28" s="48"/>
    </row>
    <row r="29" spans="1:28" x14ac:dyDescent="0.2">
      <c r="A29" s="51"/>
      <c r="B29" s="51"/>
      <c r="C29" s="51"/>
      <c r="G29" s="48"/>
      <c r="H29" s="48"/>
      <c r="I29" s="48"/>
      <c r="J29" s="48"/>
    </row>
    <row r="30" spans="1:28" x14ac:dyDescent="0.2">
      <c r="A30" s="51"/>
      <c r="B30" s="51"/>
      <c r="C30" s="51"/>
      <c r="G30" s="48"/>
      <c r="H30" s="48"/>
      <c r="I30" s="48"/>
      <c r="J30" s="48"/>
    </row>
    <row r="31" spans="1:28" x14ac:dyDescent="0.2">
      <c r="A31" s="51"/>
      <c r="B31" s="51"/>
      <c r="C31" s="51"/>
      <c r="G31" s="48"/>
      <c r="H31" s="48"/>
      <c r="I31" s="48"/>
      <c r="J31" s="48"/>
    </row>
    <row r="32" spans="1:28" s="49" customFormat="1" x14ac:dyDescent="0.2">
      <c r="A32" s="46"/>
      <c r="B32" s="46"/>
      <c r="C32" s="46"/>
      <c r="I32" s="50"/>
      <c r="J32" s="50"/>
      <c r="K32" s="50"/>
      <c r="L32" s="50"/>
    </row>
    <row r="33" spans="1:13" s="49" customFormat="1" x14ac:dyDescent="0.2">
      <c r="A33" s="46"/>
      <c r="B33" s="46"/>
      <c r="C33" s="46"/>
      <c r="I33" s="50"/>
      <c r="J33" s="50"/>
      <c r="K33" s="50"/>
      <c r="L33" s="50"/>
      <c r="M33" s="50"/>
    </row>
    <row r="34" spans="1:13" x14ac:dyDescent="0.2">
      <c r="L34" s="48"/>
      <c r="M34" s="48"/>
    </row>
    <row r="35" spans="1:13" x14ac:dyDescent="0.2">
      <c r="L35" s="48"/>
      <c r="M35" s="48"/>
    </row>
    <row r="36" spans="1:13" x14ac:dyDescent="0.2">
      <c r="L36" s="48"/>
      <c r="M36" s="48"/>
    </row>
    <row r="37" spans="1:13" x14ac:dyDescent="0.2">
      <c r="L37" s="48"/>
      <c r="M37" s="48"/>
    </row>
    <row r="50" spans="1:1" x14ac:dyDescent="0.2">
      <c r="A50" s="47"/>
    </row>
  </sheetData>
  <mergeCells count="68">
    <mergeCell ref="E21:G21"/>
    <mergeCell ref="H21:J21"/>
    <mergeCell ref="K21:M21"/>
    <mergeCell ref="N21:P21"/>
    <mergeCell ref="Q21:S21"/>
    <mergeCell ref="K20:M20"/>
    <mergeCell ref="N20:P20"/>
    <mergeCell ref="Q20:S20"/>
    <mergeCell ref="E19:G19"/>
    <mergeCell ref="H19:J19"/>
    <mergeCell ref="K19:M19"/>
    <mergeCell ref="N19:P19"/>
    <mergeCell ref="Q19:S19"/>
    <mergeCell ref="E14:G14"/>
    <mergeCell ref="H14:J14"/>
    <mergeCell ref="K18:M18"/>
    <mergeCell ref="N18:P18"/>
    <mergeCell ref="Q18:S18"/>
    <mergeCell ref="E17:G17"/>
    <mergeCell ref="H17:J17"/>
    <mergeCell ref="K17:M17"/>
    <mergeCell ref="N17:P17"/>
    <mergeCell ref="Q17:S17"/>
    <mergeCell ref="N16:P16"/>
    <mergeCell ref="Q16:S16"/>
    <mergeCell ref="E15:G15"/>
    <mergeCell ref="H15:J15"/>
    <mergeCell ref="K15:M15"/>
    <mergeCell ref="N15:P15"/>
    <mergeCell ref="Q15:S15"/>
    <mergeCell ref="B19:D19"/>
    <mergeCell ref="Q12:S12"/>
    <mergeCell ref="N13:P13"/>
    <mergeCell ref="Q13:S13"/>
    <mergeCell ref="N12:P12"/>
    <mergeCell ref="N14:P14"/>
    <mergeCell ref="Q14:S14"/>
    <mergeCell ref="E16:G16"/>
    <mergeCell ref="H16:J16"/>
    <mergeCell ref="K16:M16"/>
    <mergeCell ref="E18:G18"/>
    <mergeCell ref="H18:J18"/>
    <mergeCell ref="E20:G20"/>
    <mergeCell ref="H20:J20"/>
    <mergeCell ref="H12:J12"/>
    <mergeCell ref="B14:D14"/>
    <mergeCell ref="B15:D15"/>
    <mergeCell ref="B16:D16"/>
    <mergeCell ref="B17:D17"/>
    <mergeCell ref="B18:D18"/>
    <mergeCell ref="B20:D20"/>
    <mergeCell ref="B21:D21"/>
    <mergeCell ref="K14:M14"/>
    <mergeCell ref="K12:M12"/>
    <mergeCell ref="B13:D13"/>
    <mergeCell ref="E13:G13"/>
    <mergeCell ref="H13:J13"/>
    <mergeCell ref="K13:M13"/>
    <mergeCell ref="B12:D12"/>
    <mergeCell ref="E12:G12"/>
    <mergeCell ref="B8:I8"/>
    <mergeCell ref="B6:I6"/>
    <mergeCell ref="A5:B5"/>
    <mergeCell ref="A7:B7"/>
    <mergeCell ref="A1:I1"/>
    <mergeCell ref="B3:D3"/>
    <mergeCell ref="B4:D4"/>
    <mergeCell ref="A2:I2"/>
  </mergeCells>
  <pageMargins left="0.25" right="0.25"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
  <sheetViews>
    <sheetView workbookViewId="0">
      <selection activeCell="E4" sqref="E4:I10"/>
    </sheetView>
  </sheetViews>
  <sheetFormatPr defaultRowHeight="12.75" x14ac:dyDescent="0.2"/>
  <cols>
    <col min="1" max="1" width="28.85546875" bestFit="1" customWidth="1"/>
    <col min="2" max="3" width="9.42578125" customWidth="1"/>
    <col min="4" max="4" width="8.85546875" style="27" customWidth="1"/>
    <col min="5" max="9" width="8.85546875" customWidth="1"/>
    <col min="10" max="10" width="9.42578125" customWidth="1"/>
  </cols>
  <sheetData>
    <row r="1" spans="1:10" ht="15.75" x14ac:dyDescent="0.25">
      <c r="A1" s="9" t="s">
        <v>0</v>
      </c>
      <c r="B1" s="3"/>
      <c r="C1" s="3"/>
      <c r="D1" s="26"/>
      <c r="E1" s="1"/>
      <c r="F1" s="1"/>
      <c r="G1" s="1"/>
      <c r="H1" s="1"/>
      <c r="I1" s="1"/>
      <c r="J1" s="1"/>
    </row>
    <row r="2" spans="1:10" ht="15.75" x14ac:dyDescent="0.25">
      <c r="A2" s="1"/>
    </row>
    <row r="3" spans="1:10" s="2" customFormat="1" x14ac:dyDescent="0.2">
      <c r="A3" s="43"/>
      <c r="B3" s="43"/>
      <c r="C3" s="43"/>
      <c r="D3" s="28" t="s">
        <v>9</v>
      </c>
      <c r="E3" s="6" t="s">
        <v>10</v>
      </c>
      <c r="F3" s="6" t="s">
        <v>11</v>
      </c>
      <c r="G3" s="6" t="s">
        <v>12</v>
      </c>
      <c r="H3" s="6" t="s">
        <v>13</v>
      </c>
      <c r="I3" s="6" t="s">
        <v>14</v>
      </c>
      <c r="J3" s="7" t="s">
        <v>15</v>
      </c>
    </row>
    <row r="4" spans="1:10" x14ac:dyDescent="0.2">
      <c r="A4" s="31" t="s">
        <v>30</v>
      </c>
      <c r="B4" s="31"/>
      <c r="C4" s="31"/>
      <c r="D4" s="29">
        <v>0</v>
      </c>
      <c r="E4" s="4">
        <v>20</v>
      </c>
      <c r="F4" s="4">
        <v>12</v>
      </c>
      <c r="G4" s="5">
        <v>8</v>
      </c>
      <c r="H4" s="5">
        <v>8</v>
      </c>
      <c r="I4" s="5">
        <v>6</v>
      </c>
      <c r="J4" s="8">
        <f>SUM(E4:I4)</f>
        <v>54</v>
      </c>
    </row>
    <row r="5" spans="1:10" x14ac:dyDescent="0.2">
      <c r="A5" s="31" t="s">
        <v>31</v>
      </c>
      <c r="B5" s="31"/>
      <c r="C5" s="31"/>
      <c r="D5" s="29">
        <v>0</v>
      </c>
      <c r="E5" s="4">
        <v>22.5</v>
      </c>
      <c r="F5" s="4">
        <v>9</v>
      </c>
      <c r="G5" s="5">
        <v>9</v>
      </c>
      <c r="H5" s="5">
        <v>10</v>
      </c>
      <c r="I5" s="5">
        <v>6</v>
      </c>
      <c r="J5" s="8">
        <f t="shared" ref="J5:J10" si="0">SUM(E5:I5)</f>
        <v>56.5</v>
      </c>
    </row>
    <row r="6" spans="1:10" x14ac:dyDescent="0.2">
      <c r="A6" s="31" t="s">
        <v>32</v>
      </c>
      <c r="B6" s="31"/>
      <c r="C6" s="31"/>
      <c r="D6" s="29">
        <v>0</v>
      </c>
      <c r="E6" s="4">
        <v>20</v>
      </c>
      <c r="F6" s="4">
        <v>10.5</v>
      </c>
      <c r="G6" s="5">
        <v>8</v>
      </c>
      <c r="H6" s="5">
        <v>6</v>
      </c>
      <c r="I6" s="5">
        <v>7</v>
      </c>
      <c r="J6" s="8">
        <f t="shared" si="0"/>
        <v>51.5</v>
      </c>
    </row>
    <row r="7" spans="1:10" x14ac:dyDescent="0.2">
      <c r="A7" s="31" t="s">
        <v>33</v>
      </c>
      <c r="B7" s="31"/>
      <c r="C7" s="31"/>
      <c r="D7" s="29">
        <v>0</v>
      </c>
      <c r="E7" s="4">
        <v>17.5</v>
      </c>
      <c r="F7" s="4">
        <v>10.5</v>
      </c>
      <c r="G7" s="5">
        <v>9</v>
      </c>
      <c r="H7" s="5">
        <v>6</v>
      </c>
      <c r="I7" s="5">
        <v>6</v>
      </c>
      <c r="J7" s="8">
        <f t="shared" si="0"/>
        <v>49</v>
      </c>
    </row>
    <row r="8" spans="1:10" x14ac:dyDescent="0.2">
      <c r="A8" s="31" t="s">
        <v>34</v>
      </c>
      <c r="B8" s="31"/>
      <c r="C8" s="31"/>
      <c r="D8" s="29">
        <v>0</v>
      </c>
      <c r="E8" s="4">
        <v>17.5</v>
      </c>
      <c r="F8" s="4">
        <v>12</v>
      </c>
      <c r="G8" s="5">
        <v>7</v>
      </c>
      <c r="H8" s="5">
        <v>6</v>
      </c>
      <c r="I8" s="5">
        <v>6</v>
      </c>
      <c r="J8" s="8">
        <f t="shared" si="0"/>
        <v>48.5</v>
      </c>
    </row>
    <row r="9" spans="1:10" x14ac:dyDescent="0.2">
      <c r="A9" s="31" t="s">
        <v>35</v>
      </c>
      <c r="B9" s="31"/>
      <c r="C9" s="31"/>
      <c r="D9" s="29">
        <v>0</v>
      </c>
      <c r="E9" s="4">
        <v>15</v>
      </c>
      <c r="F9" s="4">
        <v>7.5</v>
      </c>
      <c r="G9" s="5">
        <v>6</v>
      </c>
      <c r="H9" s="5">
        <v>6</v>
      </c>
      <c r="I9" s="5">
        <v>6</v>
      </c>
      <c r="J9" s="8">
        <f t="shared" si="0"/>
        <v>40.5</v>
      </c>
    </row>
    <row r="10" spans="1:10" x14ac:dyDescent="0.2">
      <c r="A10" s="31" t="s">
        <v>36</v>
      </c>
      <c r="B10" s="31"/>
      <c r="C10" s="31"/>
      <c r="D10" s="29">
        <v>0</v>
      </c>
      <c r="E10" s="4">
        <v>20</v>
      </c>
      <c r="F10" s="4">
        <v>12</v>
      </c>
      <c r="G10" s="5">
        <v>7</v>
      </c>
      <c r="H10" s="5">
        <v>6</v>
      </c>
      <c r="I10" s="5">
        <v>6</v>
      </c>
      <c r="J10" s="8">
        <f t="shared" si="0"/>
        <v>51</v>
      </c>
    </row>
    <row r="12" spans="1:10" ht="51" x14ac:dyDescent="0.2">
      <c r="D12" s="30" t="s">
        <v>26</v>
      </c>
    </row>
  </sheetData>
  <mergeCells count="1">
    <mergeCell ref="A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2"/>
  <sheetViews>
    <sheetView workbookViewId="0">
      <selection activeCell="H16" sqref="H16"/>
    </sheetView>
  </sheetViews>
  <sheetFormatPr defaultRowHeight="12.75" x14ac:dyDescent="0.2"/>
  <cols>
    <col min="1" max="1" width="28.85546875" bestFit="1" customWidth="1"/>
    <col min="2" max="3" width="9.42578125" customWidth="1"/>
    <col min="4" max="4" width="8.85546875" style="27" customWidth="1"/>
    <col min="5" max="9" width="8.85546875" customWidth="1"/>
    <col min="10" max="10" width="9.42578125" customWidth="1"/>
  </cols>
  <sheetData>
    <row r="1" spans="1:10" ht="15.75" x14ac:dyDescent="0.25">
      <c r="A1" s="9" t="s">
        <v>0</v>
      </c>
      <c r="B1" s="3"/>
      <c r="C1" s="3"/>
      <c r="D1" s="26"/>
      <c r="E1" s="1"/>
      <c r="F1" s="1"/>
      <c r="G1" s="1"/>
      <c r="H1" s="1"/>
      <c r="I1" s="1"/>
      <c r="J1" s="1"/>
    </row>
    <row r="2" spans="1:10" ht="15.75" x14ac:dyDescent="0.25">
      <c r="A2" s="1"/>
    </row>
    <row r="3" spans="1:10" s="2" customFormat="1" x14ac:dyDescent="0.2">
      <c r="A3" s="43"/>
      <c r="B3" s="43"/>
      <c r="C3" s="43"/>
      <c r="D3" s="28" t="s">
        <v>9</v>
      </c>
      <c r="E3" s="6" t="s">
        <v>10</v>
      </c>
      <c r="F3" s="6" t="s">
        <v>11</v>
      </c>
      <c r="G3" s="6" t="s">
        <v>12</v>
      </c>
      <c r="H3" s="6" t="s">
        <v>13</v>
      </c>
      <c r="I3" s="6" t="s">
        <v>14</v>
      </c>
      <c r="J3" s="7" t="s">
        <v>15</v>
      </c>
    </row>
    <row r="4" spans="1:10" x14ac:dyDescent="0.2">
      <c r="A4" s="31" t="s">
        <v>30</v>
      </c>
      <c r="B4" s="31"/>
      <c r="C4" s="31"/>
      <c r="D4" s="29">
        <v>0</v>
      </c>
      <c r="E4" s="4">
        <v>20</v>
      </c>
      <c r="F4" s="4">
        <v>12</v>
      </c>
      <c r="G4" s="5">
        <v>8</v>
      </c>
      <c r="H4" s="5">
        <v>8</v>
      </c>
      <c r="I4" s="5">
        <v>2</v>
      </c>
      <c r="J4" s="8">
        <f>SUM(E4:I4)</f>
        <v>50</v>
      </c>
    </row>
    <row r="5" spans="1:10" x14ac:dyDescent="0.2">
      <c r="A5" s="31" t="s">
        <v>31</v>
      </c>
      <c r="B5" s="31"/>
      <c r="C5" s="31"/>
      <c r="D5" s="29">
        <v>0</v>
      </c>
      <c r="E5" s="4">
        <v>20</v>
      </c>
      <c r="F5" s="4">
        <v>9</v>
      </c>
      <c r="G5" s="5">
        <v>6</v>
      </c>
      <c r="H5" s="5">
        <v>6</v>
      </c>
      <c r="I5" s="5">
        <v>2</v>
      </c>
      <c r="J5" s="8">
        <f t="shared" ref="J5:J10" si="0">SUM(E5:I5)</f>
        <v>43</v>
      </c>
    </row>
    <row r="6" spans="1:10" x14ac:dyDescent="0.2">
      <c r="A6" s="31" t="s">
        <v>32</v>
      </c>
      <c r="B6" s="31"/>
      <c r="C6" s="31"/>
      <c r="D6" s="29">
        <v>0</v>
      </c>
      <c r="E6" s="4">
        <v>20</v>
      </c>
      <c r="F6" s="4">
        <v>15</v>
      </c>
      <c r="G6" s="5">
        <v>8</v>
      </c>
      <c r="H6" s="5">
        <v>8</v>
      </c>
      <c r="I6" s="5">
        <v>2</v>
      </c>
      <c r="J6" s="8">
        <f t="shared" si="0"/>
        <v>53</v>
      </c>
    </row>
    <row r="7" spans="1:10" x14ac:dyDescent="0.2">
      <c r="A7" s="31" t="s">
        <v>33</v>
      </c>
      <c r="B7" s="31"/>
      <c r="C7" s="31"/>
      <c r="D7" s="29">
        <v>0</v>
      </c>
      <c r="E7" s="4">
        <v>20</v>
      </c>
      <c r="F7" s="4">
        <v>9</v>
      </c>
      <c r="G7" s="5">
        <v>8</v>
      </c>
      <c r="H7" s="5">
        <v>8</v>
      </c>
      <c r="I7" s="5">
        <v>2</v>
      </c>
      <c r="J7" s="8">
        <f t="shared" si="0"/>
        <v>47</v>
      </c>
    </row>
    <row r="8" spans="1:10" x14ac:dyDescent="0.2">
      <c r="A8" s="31" t="s">
        <v>34</v>
      </c>
      <c r="B8" s="31"/>
      <c r="C8" s="31"/>
      <c r="D8" s="29">
        <v>0</v>
      </c>
      <c r="E8" s="4">
        <v>20</v>
      </c>
      <c r="F8" s="4">
        <v>12</v>
      </c>
      <c r="G8" s="5">
        <v>8</v>
      </c>
      <c r="H8" s="5">
        <v>8</v>
      </c>
      <c r="I8" s="5">
        <v>2</v>
      </c>
      <c r="J8" s="8">
        <f t="shared" si="0"/>
        <v>50</v>
      </c>
    </row>
    <row r="9" spans="1:10" x14ac:dyDescent="0.2">
      <c r="A9" s="31" t="s">
        <v>35</v>
      </c>
      <c r="B9" s="31"/>
      <c r="C9" s="31"/>
      <c r="D9" s="29">
        <v>0</v>
      </c>
      <c r="E9" s="4">
        <v>20</v>
      </c>
      <c r="F9" s="4">
        <v>9</v>
      </c>
      <c r="G9" s="5">
        <v>6</v>
      </c>
      <c r="H9" s="5">
        <v>8</v>
      </c>
      <c r="I9" s="5">
        <v>2</v>
      </c>
      <c r="J9" s="8">
        <f t="shared" si="0"/>
        <v>45</v>
      </c>
    </row>
    <row r="10" spans="1:10" x14ac:dyDescent="0.2">
      <c r="A10" s="31" t="s">
        <v>36</v>
      </c>
      <c r="B10" s="31"/>
      <c r="C10" s="31"/>
      <c r="D10" s="29">
        <v>0</v>
      </c>
      <c r="E10" s="4">
        <v>20</v>
      </c>
      <c r="F10" s="4">
        <v>9</v>
      </c>
      <c r="G10" s="5">
        <v>6</v>
      </c>
      <c r="H10" s="5">
        <v>8</v>
      </c>
      <c r="I10" s="5">
        <v>2</v>
      </c>
      <c r="J10" s="8">
        <f t="shared" si="0"/>
        <v>45</v>
      </c>
    </row>
    <row r="12" spans="1:10" ht="51" x14ac:dyDescent="0.2">
      <c r="D12" s="30" t="s">
        <v>26</v>
      </c>
      <c r="J12" s="2"/>
    </row>
  </sheetData>
  <mergeCells count="1">
    <mergeCell ref="A3:C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2"/>
  <sheetViews>
    <sheetView workbookViewId="0">
      <selection activeCell="E4" sqref="E4:I10"/>
    </sheetView>
  </sheetViews>
  <sheetFormatPr defaultRowHeight="12.75" x14ac:dyDescent="0.2"/>
  <cols>
    <col min="1" max="1" width="28.85546875" bestFit="1" customWidth="1"/>
    <col min="2" max="3" width="9.42578125" customWidth="1"/>
    <col min="4" max="4" width="8.85546875" style="27" customWidth="1"/>
    <col min="5" max="9" width="8.85546875" customWidth="1"/>
    <col min="10" max="10" width="9.42578125" customWidth="1"/>
  </cols>
  <sheetData>
    <row r="1" spans="1:10" ht="15.75" x14ac:dyDescent="0.25">
      <c r="A1" s="9" t="s">
        <v>0</v>
      </c>
      <c r="B1" s="3"/>
      <c r="C1" s="3"/>
      <c r="D1" s="26"/>
      <c r="E1" s="1"/>
      <c r="F1" s="1"/>
      <c r="G1" s="1"/>
      <c r="H1" s="1"/>
      <c r="I1" s="1"/>
      <c r="J1" s="1"/>
    </row>
    <row r="2" spans="1:10" ht="15.75" x14ac:dyDescent="0.25">
      <c r="A2" s="1"/>
    </row>
    <row r="3" spans="1:10" s="2" customFormat="1" x14ac:dyDescent="0.2">
      <c r="A3" s="43"/>
      <c r="B3" s="43"/>
      <c r="C3" s="43"/>
      <c r="D3" s="28" t="s">
        <v>9</v>
      </c>
      <c r="E3" s="6" t="s">
        <v>10</v>
      </c>
      <c r="F3" s="6" t="s">
        <v>11</v>
      </c>
      <c r="G3" s="6" t="s">
        <v>12</v>
      </c>
      <c r="H3" s="6" t="s">
        <v>13</v>
      </c>
      <c r="I3" s="6" t="s">
        <v>14</v>
      </c>
      <c r="J3" s="7" t="s">
        <v>15</v>
      </c>
    </row>
    <row r="4" spans="1:10" x14ac:dyDescent="0.2">
      <c r="A4" s="31" t="s">
        <v>30</v>
      </c>
      <c r="B4" s="31"/>
      <c r="C4" s="31"/>
      <c r="D4" s="29">
        <v>0</v>
      </c>
      <c r="E4" s="4">
        <v>20</v>
      </c>
      <c r="F4" s="4">
        <v>12</v>
      </c>
      <c r="G4" s="5">
        <v>8</v>
      </c>
      <c r="H4" s="5">
        <v>8</v>
      </c>
      <c r="I4" s="5">
        <v>8</v>
      </c>
      <c r="J4" s="8">
        <f>SUM(E4:I4)</f>
        <v>56</v>
      </c>
    </row>
    <row r="5" spans="1:10" x14ac:dyDescent="0.2">
      <c r="A5" s="31" t="s">
        <v>31</v>
      </c>
      <c r="B5" s="31"/>
      <c r="C5" s="31"/>
      <c r="D5" s="29">
        <v>0</v>
      </c>
      <c r="E5" s="4">
        <v>5</v>
      </c>
      <c r="F5" s="4">
        <v>3</v>
      </c>
      <c r="G5" s="5">
        <v>2</v>
      </c>
      <c r="H5" s="5">
        <v>2</v>
      </c>
      <c r="I5" s="5">
        <v>2</v>
      </c>
      <c r="J5" s="8">
        <f t="shared" ref="J5:J10" si="0">SUM(E5:I5)</f>
        <v>14</v>
      </c>
    </row>
    <row r="6" spans="1:10" x14ac:dyDescent="0.2">
      <c r="A6" s="31" t="s">
        <v>32</v>
      </c>
      <c r="B6" s="31"/>
      <c r="C6" s="31"/>
      <c r="D6" s="29">
        <v>0</v>
      </c>
      <c r="E6" s="4">
        <v>10</v>
      </c>
      <c r="F6" s="4">
        <v>9</v>
      </c>
      <c r="G6" s="5">
        <v>4</v>
      </c>
      <c r="H6" s="5">
        <v>4</v>
      </c>
      <c r="I6" s="5">
        <v>4</v>
      </c>
      <c r="J6" s="8">
        <f t="shared" si="0"/>
        <v>31</v>
      </c>
    </row>
    <row r="7" spans="1:10" x14ac:dyDescent="0.2">
      <c r="A7" s="31" t="s">
        <v>33</v>
      </c>
      <c r="B7" s="31"/>
      <c r="C7" s="31"/>
      <c r="D7" s="29">
        <v>0</v>
      </c>
      <c r="E7" s="4">
        <v>20</v>
      </c>
      <c r="F7" s="4">
        <v>12</v>
      </c>
      <c r="G7" s="5">
        <v>8</v>
      </c>
      <c r="H7" s="5">
        <v>8</v>
      </c>
      <c r="I7" s="5">
        <v>8</v>
      </c>
      <c r="J7" s="8">
        <f t="shared" si="0"/>
        <v>56</v>
      </c>
    </row>
    <row r="8" spans="1:10" x14ac:dyDescent="0.2">
      <c r="A8" s="31" t="s">
        <v>34</v>
      </c>
      <c r="B8" s="31"/>
      <c r="C8" s="31"/>
      <c r="D8" s="29">
        <v>0</v>
      </c>
      <c r="E8" s="4">
        <v>20</v>
      </c>
      <c r="F8" s="4">
        <v>15</v>
      </c>
      <c r="G8" s="5">
        <v>8</v>
      </c>
      <c r="H8" s="5">
        <v>10</v>
      </c>
      <c r="I8" s="5">
        <v>8</v>
      </c>
      <c r="J8" s="8">
        <f t="shared" si="0"/>
        <v>61</v>
      </c>
    </row>
    <row r="9" spans="1:10" x14ac:dyDescent="0.2">
      <c r="A9" s="31" t="s">
        <v>35</v>
      </c>
      <c r="B9" s="31"/>
      <c r="C9" s="31"/>
      <c r="D9" s="29">
        <v>0</v>
      </c>
      <c r="E9" s="4">
        <v>20</v>
      </c>
      <c r="F9" s="4">
        <v>7.5</v>
      </c>
      <c r="G9" s="5">
        <v>4</v>
      </c>
      <c r="H9" s="5">
        <v>3</v>
      </c>
      <c r="I9" s="5">
        <v>6</v>
      </c>
      <c r="J9" s="8">
        <f t="shared" si="0"/>
        <v>40.5</v>
      </c>
    </row>
    <row r="10" spans="1:10" x14ac:dyDescent="0.2">
      <c r="A10" s="31" t="s">
        <v>36</v>
      </c>
      <c r="B10" s="31"/>
      <c r="C10" s="31"/>
      <c r="D10" s="29">
        <v>0</v>
      </c>
      <c r="E10" s="4">
        <v>20</v>
      </c>
      <c r="F10" s="4">
        <v>12</v>
      </c>
      <c r="G10" s="5">
        <v>8</v>
      </c>
      <c r="H10" s="5">
        <v>6</v>
      </c>
      <c r="I10" s="5">
        <v>8</v>
      </c>
      <c r="J10" s="8">
        <f t="shared" si="0"/>
        <v>54</v>
      </c>
    </row>
    <row r="12" spans="1:10" ht="51" x14ac:dyDescent="0.2">
      <c r="D12" s="30" t="s">
        <v>26</v>
      </c>
      <c r="J12" s="2"/>
    </row>
  </sheetData>
  <mergeCells count="1">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2"/>
  <sheetViews>
    <sheetView workbookViewId="0">
      <selection activeCell="H12" sqref="H12"/>
    </sheetView>
  </sheetViews>
  <sheetFormatPr defaultRowHeight="12.75" x14ac:dyDescent="0.2"/>
  <cols>
    <col min="1" max="1" width="28.85546875" bestFit="1" customWidth="1"/>
    <col min="2" max="3" width="9.42578125" customWidth="1"/>
    <col min="4" max="4" width="8.85546875" style="27" customWidth="1"/>
    <col min="5" max="9" width="8.85546875" customWidth="1"/>
    <col min="10" max="10" width="9.42578125" customWidth="1"/>
  </cols>
  <sheetData>
    <row r="1" spans="1:10" ht="15.75" x14ac:dyDescent="0.25">
      <c r="A1" s="9" t="s">
        <v>0</v>
      </c>
      <c r="B1" s="3"/>
      <c r="C1" s="3"/>
      <c r="D1" s="26"/>
      <c r="E1" s="1"/>
      <c r="F1" s="1"/>
      <c r="G1" s="1"/>
      <c r="H1" s="1"/>
      <c r="I1" s="1"/>
      <c r="J1" s="1"/>
    </row>
    <row r="2" spans="1:10" ht="15.75" x14ac:dyDescent="0.25">
      <c r="A2" s="1"/>
    </row>
    <row r="3" spans="1:10" s="2" customFormat="1" x14ac:dyDescent="0.2">
      <c r="A3" s="43"/>
      <c r="B3" s="43"/>
      <c r="C3" s="43"/>
      <c r="D3" s="28" t="s">
        <v>9</v>
      </c>
      <c r="E3" s="6" t="s">
        <v>10</v>
      </c>
      <c r="F3" s="6" t="s">
        <v>11</v>
      </c>
      <c r="G3" s="6" t="s">
        <v>12</v>
      </c>
      <c r="H3" s="6" t="s">
        <v>13</v>
      </c>
      <c r="I3" s="6" t="s">
        <v>14</v>
      </c>
      <c r="J3" s="7" t="s">
        <v>15</v>
      </c>
    </row>
    <row r="4" spans="1:10" x14ac:dyDescent="0.2">
      <c r="A4" s="31" t="s">
        <v>30</v>
      </c>
      <c r="B4" s="31"/>
      <c r="C4" s="31"/>
      <c r="D4" s="29">
        <v>0</v>
      </c>
      <c r="E4" s="4">
        <v>15</v>
      </c>
      <c r="F4" s="4">
        <v>9</v>
      </c>
      <c r="G4" s="5">
        <v>6</v>
      </c>
      <c r="H4" s="5">
        <v>6</v>
      </c>
      <c r="I4" s="5">
        <v>6</v>
      </c>
      <c r="J4" s="8">
        <f>SUM(E4:I4)</f>
        <v>42</v>
      </c>
    </row>
    <row r="5" spans="1:10" x14ac:dyDescent="0.2">
      <c r="A5" s="31" t="s">
        <v>31</v>
      </c>
      <c r="B5" s="31"/>
      <c r="C5" s="31"/>
      <c r="D5" s="29">
        <v>0</v>
      </c>
      <c r="E5" s="4">
        <v>22.5</v>
      </c>
      <c r="F5" s="4">
        <v>13.5</v>
      </c>
      <c r="G5" s="5">
        <v>8</v>
      </c>
      <c r="H5" s="5">
        <v>9</v>
      </c>
      <c r="I5" s="5">
        <v>8</v>
      </c>
      <c r="J5" s="8">
        <f t="shared" ref="J5:J10" si="0">SUM(E5:I5)</f>
        <v>61</v>
      </c>
    </row>
    <row r="6" spans="1:10" x14ac:dyDescent="0.2">
      <c r="A6" s="31" t="s">
        <v>32</v>
      </c>
      <c r="B6" s="31"/>
      <c r="C6" s="31"/>
      <c r="D6" s="29">
        <v>0</v>
      </c>
      <c r="E6" s="4">
        <v>22.5</v>
      </c>
      <c r="F6" s="4">
        <v>12</v>
      </c>
      <c r="G6" s="5">
        <v>7</v>
      </c>
      <c r="H6" s="5">
        <v>8</v>
      </c>
      <c r="I6" s="5">
        <v>8</v>
      </c>
      <c r="J6" s="8">
        <f t="shared" si="0"/>
        <v>57.5</v>
      </c>
    </row>
    <row r="7" spans="1:10" x14ac:dyDescent="0.2">
      <c r="A7" s="31" t="s">
        <v>33</v>
      </c>
      <c r="B7" s="31"/>
      <c r="C7" s="31"/>
      <c r="D7" s="29">
        <v>0</v>
      </c>
      <c r="E7" s="4">
        <v>20</v>
      </c>
      <c r="F7" s="4">
        <v>12</v>
      </c>
      <c r="G7" s="5">
        <v>9</v>
      </c>
      <c r="H7" s="5">
        <v>9</v>
      </c>
      <c r="I7" s="5">
        <v>8</v>
      </c>
      <c r="J7" s="8">
        <f t="shared" si="0"/>
        <v>58</v>
      </c>
    </row>
    <row r="8" spans="1:10" x14ac:dyDescent="0.2">
      <c r="A8" s="31" t="s">
        <v>34</v>
      </c>
      <c r="B8" s="31"/>
      <c r="C8" s="31"/>
      <c r="D8" s="29">
        <v>0</v>
      </c>
      <c r="E8" s="4">
        <v>17.5</v>
      </c>
      <c r="F8" s="4">
        <v>13.5</v>
      </c>
      <c r="G8" s="5">
        <v>8</v>
      </c>
      <c r="H8" s="5">
        <v>9</v>
      </c>
      <c r="I8" s="5">
        <v>8</v>
      </c>
      <c r="J8" s="8">
        <f t="shared" si="0"/>
        <v>56</v>
      </c>
    </row>
    <row r="9" spans="1:10" x14ac:dyDescent="0.2">
      <c r="A9" s="31" t="s">
        <v>35</v>
      </c>
      <c r="B9" s="31"/>
      <c r="C9" s="31"/>
      <c r="D9" s="29">
        <v>0</v>
      </c>
      <c r="E9" s="4">
        <v>22.5</v>
      </c>
      <c r="F9" s="4">
        <v>10.5</v>
      </c>
      <c r="G9" s="5">
        <v>6</v>
      </c>
      <c r="H9" s="5">
        <v>8</v>
      </c>
      <c r="I9" s="5">
        <v>8</v>
      </c>
      <c r="J9" s="8">
        <f t="shared" si="0"/>
        <v>55</v>
      </c>
    </row>
    <row r="10" spans="1:10" x14ac:dyDescent="0.2">
      <c r="A10" s="31" t="s">
        <v>36</v>
      </c>
      <c r="B10" s="31"/>
      <c r="C10" s="31"/>
      <c r="D10" s="29">
        <v>0</v>
      </c>
      <c r="E10" s="4">
        <v>22.5</v>
      </c>
      <c r="F10" s="4">
        <v>13.5</v>
      </c>
      <c r="G10" s="5">
        <v>8</v>
      </c>
      <c r="H10" s="5">
        <v>6</v>
      </c>
      <c r="I10" s="5">
        <v>8</v>
      </c>
      <c r="J10" s="8">
        <f t="shared" si="0"/>
        <v>58</v>
      </c>
    </row>
    <row r="12" spans="1:10" ht="51" x14ac:dyDescent="0.2">
      <c r="D12" s="30" t="s">
        <v>26</v>
      </c>
      <c r="J12" s="2"/>
    </row>
  </sheetData>
  <mergeCells count="1">
    <mergeCell ref="A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
  <sheetViews>
    <sheetView workbookViewId="0">
      <selection activeCell="E4" sqref="E4:I10"/>
    </sheetView>
  </sheetViews>
  <sheetFormatPr defaultRowHeight="12.75" x14ac:dyDescent="0.2"/>
  <cols>
    <col min="1" max="1" width="28.85546875" bestFit="1" customWidth="1"/>
    <col min="2" max="3" width="9.42578125" customWidth="1"/>
    <col min="4" max="4" width="8.85546875" style="27" customWidth="1"/>
    <col min="5" max="9" width="8.85546875" customWidth="1"/>
    <col min="10" max="10" width="9.42578125" customWidth="1"/>
  </cols>
  <sheetData>
    <row r="1" spans="1:10" ht="15.75" x14ac:dyDescent="0.25">
      <c r="A1" s="9" t="s">
        <v>0</v>
      </c>
      <c r="B1" s="3"/>
      <c r="C1" s="3"/>
      <c r="D1" s="26"/>
      <c r="E1" s="1"/>
      <c r="F1" s="1"/>
      <c r="G1" s="1"/>
      <c r="H1" s="1"/>
      <c r="I1" s="1"/>
      <c r="J1" s="1"/>
    </row>
    <row r="2" spans="1:10" ht="15.75" x14ac:dyDescent="0.25">
      <c r="A2" s="1"/>
    </row>
    <row r="3" spans="1:10" s="2" customFormat="1" x14ac:dyDescent="0.2">
      <c r="A3" s="43"/>
      <c r="B3" s="43"/>
      <c r="C3" s="43"/>
      <c r="D3" s="28" t="s">
        <v>9</v>
      </c>
      <c r="E3" s="6" t="s">
        <v>10</v>
      </c>
      <c r="F3" s="6" t="s">
        <v>11</v>
      </c>
      <c r="G3" s="6" t="s">
        <v>12</v>
      </c>
      <c r="H3" s="6" t="s">
        <v>13</v>
      </c>
      <c r="I3" s="6" t="s">
        <v>14</v>
      </c>
      <c r="J3" s="7" t="s">
        <v>15</v>
      </c>
    </row>
    <row r="4" spans="1:10" x14ac:dyDescent="0.2">
      <c r="A4" s="31" t="s">
        <v>30</v>
      </c>
      <c r="B4" s="31"/>
      <c r="C4" s="31"/>
      <c r="D4" s="29">
        <v>0</v>
      </c>
      <c r="E4" s="4">
        <v>10</v>
      </c>
      <c r="F4" s="4">
        <v>12</v>
      </c>
      <c r="G4" s="5">
        <v>8</v>
      </c>
      <c r="H4" s="5">
        <v>6</v>
      </c>
      <c r="I4" s="5">
        <v>4</v>
      </c>
      <c r="J4" s="8">
        <f>SUM(E4:I4)</f>
        <v>40</v>
      </c>
    </row>
    <row r="5" spans="1:10" x14ac:dyDescent="0.2">
      <c r="A5" s="31" t="s">
        <v>31</v>
      </c>
      <c r="B5" s="31"/>
      <c r="C5" s="31"/>
      <c r="D5" s="29">
        <v>0</v>
      </c>
      <c r="E5" s="4">
        <v>20</v>
      </c>
      <c r="F5" s="4">
        <v>9</v>
      </c>
      <c r="G5" s="5">
        <v>8</v>
      </c>
      <c r="H5" s="5">
        <v>10</v>
      </c>
      <c r="I5" s="5">
        <v>6</v>
      </c>
      <c r="J5" s="8">
        <f t="shared" ref="J5:J10" si="0">SUM(E5:I5)</f>
        <v>53</v>
      </c>
    </row>
    <row r="6" spans="1:10" x14ac:dyDescent="0.2">
      <c r="A6" s="31" t="s">
        <v>32</v>
      </c>
      <c r="B6" s="31"/>
      <c r="C6" s="31"/>
      <c r="D6" s="29">
        <v>0</v>
      </c>
      <c r="E6" s="4">
        <v>15</v>
      </c>
      <c r="F6" s="4">
        <v>12</v>
      </c>
      <c r="G6" s="5">
        <v>8</v>
      </c>
      <c r="H6" s="5">
        <v>6</v>
      </c>
      <c r="I6" s="5">
        <v>8</v>
      </c>
      <c r="J6" s="8">
        <f t="shared" si="0"/>
        <v>49</v>
      </c>
    </row>
    <row r="7" spans="1:10" x14ac:dyDescent="0.2">
      <c r="A7" s="31" t="s">
        <v>33</v>
      </c>
      <c r="B7" s="31"/>
      <c r="C7" s="31"/>
      <c r="D7" s="29">
        <v>0</v>
      </c>
      <c r="E7" s="4">
        <v>15</v>
      </c>
      <c r="F7" s="4">
        <v>6</v>
      </c>
      <c r="G7" s="5">
        <v>6</v>
      </c>
      <c r="H7" s="5">
        <v>6</v>
      </c>
      <c r="I7" s="5">
        <v>6</v>
      </c>
      <c r="J7" s="8">
        <f t="shared" si="0"/>
        <v>39</v>
      </c>
    </row>
    <row r="8" spans="1:10" x14ac:dyDescent="0.2">
      <c r="A8" s="31" t="s">
        <v>34</v>
      </c>
      <c r="B8" s="31"/>
      <c r="C8" s="31"/>
      <c r="D8" s="29">
        <v>0</v>
      </c>
      <c r="E8" s="4">
        <v>10</v>
      </c>
      <c r="F8" s="4">
        <v>12</v>
      </c>
      <c r="G8" s="5">
        <v>6</v>
      </c>
      <c r="H8" s="5">
        <v>4</v>
      </c>
      <c r="I8" s="5">
        <v>4</v>
      </c>
      <c r="J8" s="8">
        <f t="shared" si="0"/>
        <v>36</v>
      </c>
    </row>
    <row r="9" spans="1:10" x14ac:dyDescent="0.2">
      <c r="A9" s="31" t="s">
        <v>35</v>
      </c>
      <c r="B9" s="31"/>
      <c r="C9" s="31"/>
      <c r="D9" s="29">
        <v>0</v>
      </c>
      <c r="E9" s="4">
        <v>15</v>
      </c>
      <c r="F9" s="4">
        <v>12</v>
      </c>
      <c r="G9" s="5">
        <v>6</v>
      </c>
      <c r="H9" s="5">
        <v>4</v>
      </c>
      <c r="I9" s="5">
        <v>4</v>
      </c>
      <c r="J9" s="8">
        <f t="shared" si="0"/>
        <v>41</v>
      </c>
    </row>
    <row r="10" spans="1:10" x14ac:dyDescent="0.2">
      <c r="A10" s="31" t="s">
        <v>36</v>
      </c>
      <c r="B10" s="31"/>
      <c r="C10" s="31"/>
      <c r="D10" s="29">
        <v>0</v>
      </c>
      <c r="E10" s="4">
        <v>15</v>
      </c>
      <c r="F10" s="4">
        <v>12</v>
      </c>
      <c r="G10" s="5">
        <v>6</v>
      </c>
      <c r="H10" s="5">
        <v>4</v>
      </c>
      <c r="I10" s="5">
        <v>4</v>
      </c>
      <c r="J10" s="8">
        <f t="shared" si="0"/>
        <v>41</v>
      </c>
    </row>
    <row r="12" spans="1:10" ht="51" x14ac:dyDescent="0.2">
      <c r="D12" s="30" t="s">
        <v>26</v>
      </c>
      <c r="J12" s="2"/>
    </row>
  </sheetData>
  <mergeCells count="1">
    <mergeCell ref="A3:C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2"/>
  <sheetViews>
    <sheetView workbookViewId="0">
      <selection activeCell="E4" sqref="E4:I10"/>
    </sheetView>
  </sheetViews>
  <sheetFormatPr defaultRowHeight="12.75" x14ac:dyDescent="0.2"/>
  <cols>
    <col min="1" max="1" width="28.85546875" bestFit="1" customWidth="1"/>
    <col min="2" max="3" width="9.42578125" customWidth="1"/>
    <col min="4" max="4" width="8.85546875" style="27" customWidth="1"/>
    <col min="5" max="9" width="8.85546875" customWidth="1"/>
    <col min="10" max="10" width="9.42578125" customWidth="1"/>
  </cols>
  <sheetData>
    <row r="1" spans="1:10" ht="15.75" x14ac:dyDescent="0.25">
      <c r="A1" s="9" t="s">
        <v>0</v>
      </c>
      <c r="B1" s="3"/>
      <c r="C1" s="3"/>
      <c r="D1" s="26"/>
      <c r="E1" s="1"/>
      <c r="F1" s="1"/>
      <c r="G1" s="1"/>
      <c r="H1" s="1"/>
      <c r="I1" s="1"/>
      <c r="J1" s="1"/>
    </row>
    <row r="2" spans="1:10" ht="15.75" x14ac:dyDescent="0.25">
      <c r="A2" s="1"/>
    </row>
    <row r="3" spans="1:10" s="2" customFormat="1" x14ac:dyDescent="0.2">
      <c r="A3" s="43"/>
      <c r="B3" s="43"/>
      <c r="C3" s="43"/>
      <c r="D3" s="28" t="s">
        <v>9</v>
      </c>
      <c r="E3" s="6" t="s">
        <v>10</v>
      </c>
      <c r="F3" s="6" t="s">
        <v>11</v>
      </c>
      <c r="G3" s="6" t="s">
        <v>12</v>
      </c>
      <c r="H3" s="6" t="s">
        <v>13</v>
      </c>
      <c r="I3" s="6" t="s">
        <v>14</v>
      </c>
      <c r="J3" s="7" t="s">
        <v>15</v>
      </c>
    </row>
    <row r="4" spans="1:10" x14ac:dyDescent="0.2">
      <c r="A4" s="31" t="s">
        <v>30</v>
      </c>
      <c r="B4" s="31"/>
      <c r="C4" s="31"/>
      <c r="D4" s="29">
        <v>0</v>
      </c>
      <c r="E4" s="4">
        <v>5</v>
      </c>
      <c r="F4" s="4">
        <v>9</v>
      </c>
      <c r="G4" s="5">
        <v>6</v>
      </c>
      <c r="H4" s="5">
        <v>6</v>
      </c>
      <c r="I4" s="5">
        <v>6</v>
      </c>
      <c r="J4" s="8">
        <f>SUM(E4:I4)</f>
        <v>32</v>
      </c>
    </row>
    <row r="5" spans="1:10" x14ac:dyDescent="0.2">
      <c r="A5" s="31" t="s">
        <v>31</v>
      </c>
      <c r="B5" s="31"/>
      <c r="C5" s="31"/>
      <c r="D5" s="29">
        <v>0</v>
      </c>
      <c r="E5" s="4">
        <v>15</v>
      </c>
      <c r="F5" s="4">
        <v>9</v>
      </c>
      <c r="G5" s="5">
        <v>8</v>
      </c>
      <c r="H5" s="5">
        <v>8</v>
      </c>
      <c r="I5" s="5">
        <v>8</v>
      </c>
      <c r="J5" s="8">
        <f t="shared" ref="J5:J10" si="0">SUM(E5:I5)</f>
        <v>48</v>
      </c>
    </row>
    <row r="6" spans="1:10" x14ac:dyDescent="0.2">
      <c r="A6" s="31" t="s">
        <v>32</v>
      </c>
      <c r="B6" s="31"/>
      <c r="C6" s="31"/>
      <c r="D6" s="29">
        <v>0</v>
      </c>
      <c r="E6" s="4">
        <v>20</v>
      </c>
      <c r="F6" s="4">
        <v>12</v>
      </c>
      <c r="G6" s="5">
        <v>6</v>
      </c>
      <c r="H6" s="5">
        <v>4</v>
      </c>
      <c r="I6" s="5">
        <v>6</v>
      </c>
      <c r="J6" s="8">
        <f t="shared" si="0"/>
        <v>48</v>
      </c>
    </row>
    <row r="7" spans="1:10" x14ac:dyDescent="0.2">
      <c r="A7" s="31" t="s">
        <v>33</v>
      </c>
      <c r="B7" s="31"/>
      <c r="C7" s="31"/>
      <c r="D7" s="29">
        <v>0</v>
      </c>
      <c r="E7" s="4">
        <v>20</v>
      </c>
      <c r="F7" s="4">
        <v>9</v>
      </c>
      <c r="G7" s="5">
        <v>8</v>
      </c>
      <c r="H7" s="5">
        <v>8</v>
      </c>
      <c r="I7" s="5">
        <v>6</v>
      </c>
      <c r="J7" s="8">
        <f t="shared" si="0"/>
        <v>51</v>
      </c>
    </row>
    <row r="8" spans="1:10" x14ac:dyDescent="0.2">
      <c r="A8" s="31" t="s">
        <v>34</v>
      </c>
      <c r="B8" s="31"/>
      <c r="C8" s="31"/>
      <c r="D8" s="29">
        <v>0</v>
      </c>
      <c r="E8" s="4">
        <v>20</v>
      </c>
      <c r="F8" s="4">
        <v>12</v>
      </c>
      <c r="G8" s="5">
        <v>8</v>
      </c>
      <c r="H8" s="5">
        <v>8</v>
      </c>
      <c r="I8" s="5">
        <v>6</v>
      </c>
      <c r="J8" s="8">
        <f t="shared" si="0"/>
        <v>54</v>
      </c>
    </row>
    <row r="9" spans="1:10" x14ac:dyDescent="0.2">
      <c r="A9" s="31" t="s">
        <v>35</v>
      </c>
      <c r="B9" s="31"/>
      <c r="C9" s="31"/>
      <c r="D9" s="29">
        <v>0</v>
      </c>
      <c r="E9" s="4">
        <v>20</v>
      </c>
      <c r="F9" s="4">
        <v>12</v>
      </c>
      <c r="G9" s="5">
        <v>8</v>
      </c>
      <c r="H9" s="5">
        <v>6</v>
      </c>
      <c r="I9" s="5">
        <v>6</v>
      </c>
      <c r="J9" s="8">
        <f t="shared" si="0"/>
        <v>52</v>
      </c>
    </row>
    <row r="10" spans="1:10" x14ac:dyDescent="0.2">
      <c r="A10" s="31" t="s">
        <v>36</v>
      </c>
      <c r="B10" s="31"/>
      <c r="C10" s="31"/>
      <c r="D10" s="29">
        <v>0</v>
      </c>
      <c r="E10" s="4">
        <v>20</v>
      </c>
      <c r="F10" s="4">
        <v>12</v>
      </c>
      <c r="G10" s="5">
        <v>8</v>
      </c>
      <c r="H10" s="5">
        <v>8</v>
      </c>
      <c r="I10" s="5">
        <v>8</v>
      </c>
      <c r="J10" s="8">
        <f t="shared" si="0"/>
        <v>56</v>
      </c>
    </row>
    <row r="12" spans="1:10" ht="51" x14ac:dyDescent="0.2">
      <c r="D12" s="30" t="s">
        <v>26</v>
      </c>
      <c r="J12" s="2"/>
    </row>
  </sheetData>
  <mergeCells count="1">
    <mergeCell ref="A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2E5F7-B95E-43C9-B00C-548A17A8B0E2}">
  <dimension ref="A1:J12"/>
  <sheetViews>
    <sheetView workbookViewId="0">
      <selection activeCell="E4" sqref="E4:I10"/>
    </sheetView>
  </sheetViews>
  <sheetFormatPr defaultRowHeight="12.75" x14ac:dyDescent="0.2"/>
  <cols>
    <col min="1" max="1" width="28.85546875" bestFit="1" customWidth="1"/>
    <col min="2" max="3" width="9.42578125" customWidth="1"/>
    <col min="4" max="4" width="8.85546875" style="27" customWidth="1"/>
    <col min="5" max="9" width="8.85546875" customWidth="1"/>
    <col min="10" max="10" width="9.42578125" customWidth="1"/>
  </cols>
  <sheetData>
    <row r="1" spans="1:10" ht="15.75" x14ac:dyDescent="0.25">
      <c r="A1" s="9" t="s">
        <v>0</v>
      </c>
      <c r="B1" s="3"/>
      <c r="C1" s="3"/>
      <c r="D1" s="26"/>
      <c r="E1" s="1"/>
      <c r="F1" s="1"/>
      <c r="G1" s="1"/>
      <c r="H1" s="1"/>
      <c r="I1" s="1"/>
      <c r="J1" s="1"/>
    </row>
    <row r="2" spans="1:10" ht="15.75" x14ac:dyDescent="0.25">
      <c r="A2" s="1"/>
    </row>
    <row r="3" spans="1:10" s="2" customFormat="1" x14ac:dyDescent="0.2">
      <c r="A3" s="43"/>
      <c r="B3" s="43"/>
      <c r="C3" s="43"/>
      <c r="D3" s="28" t="s">
        <v>9</v>
      </c>
      <c r="E3" s="6" t="s">
        <v>10</v>
      </c>
      <c r="F3" s="6" t="s">
        <v>11</v>
      </c>
      <c r="G3" s="6" t="s">
        <v>12</v>
      </c>
      <c r="H3" s="6" t="s">
        <v>13</v>
      </c>
      <c r="I3" s="6" t="s">
        <v>14</v>
      </c>
      <c r="J3" s="7" t="s">
        <v>15</v>
      </c>
    </row>
    <row r="4" spans="1:10" x14ac:dyDescent="0.2">
      <c r="A4" s="31" t="s">
        <v>30</v>
      </c>
      <c r="B4" s="31"/>
      <c r="C4" s="31"/>
      <c r="D4" s="29">
        <v>0</v>
      </c>
      <c r="E4" s="4">
        <v>17.5</v>
      </c>
      <c r="F4" s="4">
        <v>13.5</v>
      </c>
      <c r="G4" s="5">
        <v>9</v>
      </c>
      <c r="H4" s="5">
        <v>8</v>
      </c>
      <c r="I4" s="5">
        <v>8</v>
      </c>
      <c r="J4" s="8">
        <f>SUM(E4:I4)</f>
        <v>56</v>
      </c>
    </row>
    <row r="5" spans="1:10" x14ac:dyDescent="0.2">
      <c r="A5" s="31" t="s">
        <v>31</v>
      </c>
      <c r="B5" s="31"/>
      <c r="C5" s="31"/>
      <c r="D5" s="29">
        <v>0</v>
      </c>
      <c r="E5" s="4">
        <v>20</v>
      </c>
      <c r="F5" s="4">
        <v>9</v>
      </c>
      <c r="G5" s="5">
        <v>6</v>
      </c>
      <c r="H5" s="5">
        <v>8</v>
      </c>
      <c r="I5" s="5">
        <v>6</v>
      </c>
      <c r="J5" s="8">
        <f t="shared" ref="J5:J10" si="0">SUM(E5:I5)</f>
        <v>49</v>
      </c>
    </row>
    <row r="6" spans="1:10" x14ac:dyDescent="0.2">
      <c r="A6" s="31" t="s">
        <v>32</v>
      </c>
      <c r="B6" s="31"/>
      <c r="C6" s="31"/>
      <c r="D6" s="29">
        <v>0</v>
      </c>
      <c r="E6" s="4">
        <v>20</v>
      </c>
      <c r="F6" s="4">
        <v>13.5</v>
      </c>
      <c r="G6" s="5">
        <v>9</v>
      </c>
      <c r="H6" s="5">
        <v>8</v>
      </c>
      <c r="I6" s="5">
        <v>8</v>
      </c>
      <c r="J6" s="8">
        <f t="shared" si="0"/>
        <v>58.5</v>
      </c>
    </row>
    <row r="7" spans="1:10" x14ac:dyDescent="0.2">
      <c r="A7" s="31" t="s">
        <v>33</v>
      </c>
      <c r="B7" s="31"/>
      <c r="C7" s="31"/>
      <c r="D7" s="29">
        <v>0</v>
      </c>
      <c r="E7" s="4">
        <v>17.5</v>
      </c>
      <c r="F7" s="4">
        <v>10.5</v>
      </c>
      <c r="G7" s="5">
        <v>8</v>
      </c>
      <c r="H7" s="5">
        <v>7</v>
      </c>
      <c r="I7" s="5">
        <v>6</v>
      </c>
      <c r="J7" s="8">
        <f t="shared" si="0"/>
        <v>49</v>
      </c>
    </row>
    <row r="8" spans="1:10" x14ac:dyDescent="0.2">
      <c r="A8" s="31" t="s">
        <v>34</v>
      </c>
      <c r="B8" s="31"/>
      <c r="C8" s="31"/>
      <c r="D8" s="29">
        <v>0</v>
      </c>
      <c r="E8" s="4">
        <v>22.5</v>
      </c>
      <c r="F8" s="4">
        <v>13.5</v>
      </c>
      <c r="G8" s="5">
        <v>9</v>
      </c>
      <c r="H8" s="5">
        <v>8</v>
      </c>
      <c r="I8" s="5">
        <v>8</v>
      </c>
      <c r="J8" s="8">
        <f t="shared" si="0"/>
        <v>61</v>
      </c>
    </row>
    <row r="9" spans="1:10" x14ac:dyDescent="0.2">
      <c r="A9" s="31" t="s">
        <v>35</v>
      </c>
      <c r="B9" s="31"/>
      <c r="C9" s="31"/>
      <c r="D9" s="29">
        <v>0</v>
      </c>
      <c r="E9" s="4">
        <v>12.5</v>
      </c>
      <c r="F9" s="4">
        <v>7.5</v>
      </c>
      <c r="G9" s="5">
        <v>5</v>
      </c>
      <c r="H9" s="5">
        <v>5</v>
      </c>
      <c r="I9" s="5">
        <v>5</v>
      </c>
      <c r="J9" s="8">
        <f t="shared" si="0"/>
        <v>35</v>
      </c>
    </row>
    <row r="10" spans="1:10" x14ac:dyDescent="0.2">
      <c r="A10" s="31" t="s">
        <v>36</v>
      </c>
      <c r="B10" s="31"/>
      <c r="C10" s="31"/>
      <c r="D10" s="29">
        <v>0</v>
      </c>
      <c r="E10" s="4">
        <v>22.5</v>
      </c>
      <c r="F10" s="4">
        <v>12</v>
      </c>
      <c r="G10" s="5">
        <v>8</v>
      </c>
      <c r="H10" s="5">
        <v>8</v>
      </c>
      <c r="I10" s="5">
        <v>6</v>
      </c>
      <c r="J10" s="8">
        <f t="shared" si="0"/>
        <v>56.5</v>
      </c>
    </row>
    <row r="12" spans="1:10" ht="51" x14ac:dyDescent="0.2">
      <c r="D12" s="30" t="s">
        <v>26</v>
      </c>
      <c r="J12" s="2"/>
    </row>
  </sheetData>
  <mergeCells count="1">
    <mergeCell ref="A3:C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1A1E5-08AD-4742-A45C-380951A9EDC1}">
  <dimension ref="A1:J12"/>
  <sheetViews>
    <sheetView workbookViewId="0">
      <selection activeCell="E30" sqref="E30"/>
    </sheetView>
  </sheetViews>
  <sheetFormatPr defaultRowHeight="12.75" x14ac:dyDescent="0.2"/>
  <cols>
    <col min="1" max="1" width="28.85546875" bestFit="1" customWidth="1"/>
    <col min="2" max="3" width="9.42578125" customWidth="1"/>
    <col min="4" max="4" width="8.85546875" style="27" customWidth="1"/>
    <col min="5" max="9" width="8.85546875" customWidth="1"/>
    <col min="10" max="10" width="9.42578125" customWidth="1"/>
  </cols>
  <sheetData>
    <row r="1" spans="1:10" ht="15.75" x14ac:dyDescent="0.25">
      <c r="A1" s="9" t="s">
        <v>0</v>
      </c>
      <c r="B1" s="3"/>
      <c r="C1" s="3"/>
      <c r="D1" s="26"/>
      <c r="E1" s="1"/>
      <c r="F1" s="1"/>
      <c r="G1" s="1"/>
      <c r="H1" s="1"/>
      <c r="I1" s="1"/>
      <c r="J1" s="1"/>
    </row>
    <row r="2" spans="1:10" ht="15.75" x14ac:dyDescent="0.25">
      <c r="A2" s="1"/>
    </row>
    <row r="3" spans="1:10" s="2" customFormat="1" x14ac:dyDescent="0.2">
      <c r="A3" s="43"/>
      <c r="B3" s="43"/>
      <c r="C3" s="43"/>
      <c r="D3" s="28" t="s">
        <v>9</v>
      </c>
      <c r="E3" s="6" t="s">
        <v>10</v>
      </c>
      <c r="F3" s="6" t="s">
        <v>11</v>
      </c>
      <c r="G3" s="6" t="s">
        <v>12</v>
      </c>
      <c r="H3" s="6" t="s">
        <v>13</v>
      </c>
      <c r="I3" s="6" t="s">
        <v>14</v>
      </c>
      <c r="J3" s="7" t="s">
        <v>15</v>
      </c>
    </row>
    <row r="4" spans="1:10" x14ac:dyDescent="0.2">
      <c r="A4" s="31" t="s">
        <v>30</v>
      </c>
      <c r="B4" s="31"/>
      <c r="C4" s="31"/>
      <c r="D4" s="29">
        <v>0</v>
      </c>
      <c r="E4" s="4">
        <v>10</v>
      </c>
      <c r="F4" s="4">
        <v>6</v>
      </c>
      <c r="G4" s="5">
        <v>6</v>
      </c>
      <c r="H4" s="5">
        <v>6</v>
      </c>
      <c r="I4" s="5">
        <v>6</v>
      </c>
      <c r="J4" s="8">
        <f>SUM(E4:I4)</f>
        <v>34</v>
      </c>
    </row>
    <row r="5" spans="1:10" x14ac:dyDescent="0.2">
      <c r="A5" s="31" t="s">
        <v>31</v>
      </c>
      <c r="B5" s="31"/>
      <c r="C5" s="31"/>
      <c r="D5" s="29">
        <v>0</v>
      </c>
      <c r="E5" s="4">
        <v>10</v>
      </c>
      <c r="F5" s="4">
        <v>9</v>
      </c>
      <c r="G5" s="5">
        <v>6</v>
      </c>
      <c r="H5" s="5">
        <v>6</v>
      </c>
      <c r="I5" s="5">
        <v>6</v>
      </c>
      <c r="J5" s="8">
        <f t="shared" ref="J5:J10" si="0">SUM(E5:I5)</f>
        <v>37</v>
      </c>
    </row>
    <row r="6" spans="1:10" x14ac:dyDescent="0.2">
      <c r="A6" s="31" t="s">
        <v>32</v>
      </c>
      <c r="B6" s="31"/>
      <c r="C6" s="31"/>
      <c r="D6" s="29">
        <v>0</v>
      </c>
      <c r="E6" s="4">
        <v>10</v>
      </c>
      <c r="F6" s="4">
        <v>6</v>
      </c>
      <c r="G6" s="5">
        <v>6</v>
      </c>
      <c r="H6" s="5">
        <v>6</v>
      </c>
      <c r="I6" s="5">
        <v>6</v>
      </c>
      <c r="J6" s="8">
        <f t="shared" si="0"/>
        <v>34</v>
      </c>
    </row>
    <row r="7" spans="1:10" x14ac:dyDescent="0.2">
      <c r="A7" s="31" t="s">
        <v>33</v>
      </c>
      <c r="B7" s="31"/>
      <c r="C7" s="31"/>
      <c r="D7" s="29">
        <v>0</v>
      </c>
      <c r="E7" s="4">
        <v>10</v>
      </c>
      <c r="F7" s="4">
        <v>9</v>
      </c>
      <c r="G7" s="5">
        <v>6</v>
      </c>
      <c r="H7" s="5">
        <v>6</v>
      </c>
      <c r="I7" s="5">
        <v>6</v>
      </c>
      <c r="J7" s="8">
        <f t="shared" si="0"/>
        <v>37</v>
      </c>
    </row>
    <row r="8" spans="1:10" x14ac:dyDescent="0.2">
      <c r="A8" s="31" t="s">
        <v>34</v>
      </c>
      <c r="B8" s="31"/>
      <c r="C8" s="31"/>
      <c r="D8" s="29">
        <v>0</v>
      </c>
      <c r="E8" s="4">
        <v>15</v>
      </c>
      <c r="F8" s="4">
        <v>12</v>
      </c>
      <c r="G8" s="5">
        <v>8</v>
      </c>
      <c r="H8" s="5">
        <v>6</v>
      </c>
      <c r="I8" s="5">
        <v>6</v>
      </c>
      <c r="J8" s="8">
        <f t="shared" si="0"/>
        <v>47</v>
      </c>
    </row>
    <row r="9" spans="1:10" x14ac:dyDescent="0.2">
      <c r="A9" s="31" t="s">
        <v>35</v>
      </c>
      <c r="B9" s="31"/>
      <c r="C9" s="31"/>
      <c r="D9" s="29">
        <v>0</v>
      </c>
      <c r="E9" s="4">
        <v>15</v>
      </c>
      <c r="F9" s="4">
        <v>12</v>
      </c>
      <c r="G9" s="5">
        <v>8</v>
      </c>
      <c r="H9" s="5">
        <v>6</v>
      </c>
      <c r="I9" s="5">
        <v>6</v>
      </c>
      <c r="J9" s="8">
        <f t="shared" si="0"/>
        <v>47</v>
      </c>
    </row>
    <row r="10" spans="1:10" x14ac:dyDescent="0.2">
      <c r="A10" s="31" t="s">
        <v>36</v>
      </c>
      <c r="B10" s="31"/>
      <c r="C10" s="31"/>
      <c r="D10" s="29">
        <v>0</v>
      </c>
      <c r="E10" s="4">
        <v>20</v>
      </c>
      <c r="F10" s="4">
        <v>12</v>
      </c>
      <c r="G10" s="5">
        <v>6</v>
      </c>
      <c r="H10" s="5">
        <v>6</v>
      </c>
      <c r="I10" s="5">
        <v>6</v>
      </c>
      <c r="J10" s="8">
        <f t="shared" si="0"/>
        <v>50</v>
      </c>
    </row>
    <row r="12" spans="1:10" ht="51" x14ac:dyDescent="0.2">
      <c r="D12" s="30" t="s">
        <v>26</v>
      </c>
      <c r="J12" s="2"/>
    </row>
  </sheetData>
  <mergeCells count="1">
    <mergeCell ref="A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vt:lpstr>
      <vt:lpstr>2</vt:lpstr>
      <vt:lpstr>3</vt:lpstr>
      <vt:lpstr>4</vt:lpstr>
      <vt:lpstr>5</vt:lpstr>
      <vt:lpstr>6</vt:lpstr>
      <vt:lpstr>7</vt:lpstr>
      <vt:lpstr>8</vt:lpstr>
      <vt:lpstr>9</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2025-12-09T16:33:38Z</dcterms:modified>
</cp:coreProperties>
</file>