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B6AE60EF-F95E-4CEF-A02F-E7153DF46ABA}" xr6:coauthVersionLast="47" xr6:coauthVersionMax="47" xr10:uidLastSave="{00000000-0000-0000-0000-000000000000}"/>
  <bookViews>
    <workbookView xWindow="-108" yWindow="-108" windowWidth="23256" windowHeight="12456" activeTab="5" xr2:uid="{00000000-000D-0000-FFFF-FFFF00000000}"/>
  </bookViews>
  <sheets>
    <sheet name="1" sheetId="5" r:id="rId1"/>
    <sheet name="2" sheetId="9" r:id="rId2"/>
    <sheet name="3" sheetId="10" r:id="rId3"/>
    <sheet name="4" sheetId="11" r:id="rId4"/>
    <sheet name="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 i="1" l="1"/>
  <c r="O9" i="1"/>
  <c r="O10" i="1"/>
  <c r="O11" i="1"/>
  <c r="O12" i="1"/>
  <c r="O13" i="1"/>
  <c r="O14" i="1"/>
  <c r="O15" i="1"/>
  <c r="O7" i="1"/>
  <c r="L8" i="1"/>
  <c r="L9" i="1"/>
  <c r="L10" i="1"/>
  <c r="L11" i="1"/>
  <c r="L12" i="1"/>
  <c r="L13" i="1"/>
  <c r="L14" i="1"/>
  <c r="L15" i="1"/>
  <c r="L7" i="1"/>
  <c r="H8" i="1"/>
  <c r="H9" i="1"/>
  <c r="H10" i="1"/>
  <c r="H11" i="1"/>
  <c r="H12" i="1"/>
  <c r="H13" i="1"/>
  <c r="H14" i="1"/>
  <c r="H15" i="1"/>
  <c r="H7" i="1"/>
  <c r="B8" i="1"/>
  <c r="C8" i="1"/>
  <c r="D8" i="1"/>
  <c r="E8" i="1"/>
  <c r="F8" i="1"/>
  <c r="B9" i="1"/>
  <c r="C9" i="1"/>
  <c r="D9" i="1"/>
  <c r="E9" i="1"/>
  <c r="F9" i="1"/>
  <c r="B10" i="1"/>
  <c r="C10" i="1"/>
  <c r="D10" i="1"/>
  <c r="E10" i="1"/>
  <c r="F10" i="1"/>
  <c r="B11" i="1"/>
  <c r="C11" i="1"/>
  <c r="D11" i="1"/>
  <c r="E11" i="1"/>
  <c r="F11" i="1"/>
  <c r="B12" i="1"/>
  <c r="C12" i="1"/>
  <c r="D12" i="1"/>
  <c r="E12" i="1"/>
  <c r="F12" i="1"/>
  <c r="B13" i="1"/>
  <c r="C13" i="1"/>
  <c r="D13" i="1"/>
  <c r="E13" i="1"/>
  <c r="F13" i="1"/>
  <c r="B14" i="1"/>
  <c r="C14" i="1"/>
  <c r="D14" i="1"/>
  <c r="E14" i="1"/>
  <c r="F14" i="1"/>
  <c r="B15" i="1"/>
  <c r="C15" i="1"/>
  <c r="D15" i="1"/>
  <c r="E15" i="1"/>
  <c r="F15" i="1"/>
  <c r="B7" i="1"/>
  <c r="C7" i="1"/>
  <c r="D7" i="1"/>
  <c r="E7" i="1"/>
  <c r="G4" i="4" l="1"/>
  <c r="G5" i="4"/>
  <c r="G6" i="4"/>
  <c r="G7" i="4"/>
  <c r="G8" i="4"/>
  <c r="G9" i="4"/>
  <c r="G10" i="4"/>
  <c r="G11" i="4"/>
  <c r="G12" i="4"/>
  <c r="A14" i="1" l="1"/>
  <c r="J14" i="1"/>
  <c r="K14" i="1"/>
  <c r="A15" i="1"/>
  <c r="G15" i="1"/>
  <c r="J15" i="1"/>
  <c r="K15" i="1"/>
  <c r="G14" i="1" l="1"/>
  <c r="N14" i="1" s="1"/>
  <c r="N15" i="1"/>
  <c r="G12" i="5" l="1"/>
  <c r="G11" i="5"/>
  <c r="G10" i="5"/>
  <c r="G9" i="5"/>
  <c r="G8" i="5"/>
  <c r="G7" i="5"/>
  <c r="G6" i="5"/>
  <c r="G5" i="5"/>
  <c r="G4" i="5"/>
  <c r="G12" i="9"/>
  <c r="G11" i="9"/>
  <c r="G10" i="9"/>
  <c r="G9" i="9"/>
  <c r="G8" i="9"/>
  <c r="G7" i="9"/>
  <c r="G6" i="9"/>
  <c r="G5" i="9"/>
  <c r="G4" i="9"/>
  <c r="G12" i="10"/>
  <c r="G11" i="10"/>
  <c r="G10" i="10"/>
  <c r="G9" i="10"/>
  <c r="G8" i="10"/>
  <c r="G7" i="10"/>
  <c r="G6" i="10"/>
  <c r="G5" i="10"/>
  <c r="G4" i="10"/>
  <c r="G12" i="11"/>
  <c r="G11" i="11"/>
  <c r="G10" i="11"/>
  <c r="G9" i="11"/>
  <c r="G8" i="11"/>
  <c r="G7" i="11"/>
  <c r="G6" i="11"/>
  <c r="G5" i="11"/>
  <c r="G4" i="11"/>
  <c r="F7" i="1" l="1"/>
  <c r="J7" i="1"/>
  <c r="K7" i="1" s="1"/>
  <c r="J9" i="1"/>
  <c r="K9" i="1" s="1"/>
  <c r="J8" i="1"/>
  <c r="K8" i="1" s="1"/>
  <c r="J10" i="1"/>
  <c r="K10" i="1" s="1"/>
  <c r="J11" i="1"/>
  <c r="K11" i="1" s="1"/>
  <c r="J12" i="1"/>
  <c r="K12" i="1" s="1"/>
  <c r="J13" i="1"/>
  <c r="K13" i="1" s="1"/>
  <c r="J6" i="1"/>
  <c r="A10" i="1"/>
  <c r="A11" i="1"/>
  <c r="A12" i="1"/>
  <c r="A13" i="1"/>
  <c r="G10" i="1" l="1"/>
  <c r="N10" i="1" s="1"/>
  <c r="G11" i="1"/>
  <c r="N11" i="1" s="1"/>
  <c r="G12" i="1"/>
  <c r="N12" i="1" s="1"/>
  <c r="G13" i="1"/>
  <c r="N13" i="1" s="1"/>
  <c r="A8" i="1" l="1"/>
  <c r="A9" i="1"/>
  <c r="A7" i="1"/>
  <c r="G7" i="1" l="1"/>
  <c r="G9" i="1"/>
  <c r="N9" i="1" s="1"/>
  <c r="G8" i="1"/>
  <c r="N8" i="1" s="1"/>
  <c r="N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<sst xmlns="http://schemas.openxmlformats.org/spreadsheetml/2006/main" count="118" uniqueCount="46">
  <si>
    <t xml:space="preserve">RESPONDENT SUMMARY </t>
  </si>
  <si>
    <t>Total Score</t>
  </si>
  <si>
    <t>Evaluator 1</t>
  </si>
  <si>
    <t>Evaluator 2</t>
  </si>
  <si>
    <t>Evaluator 3</t>
  </si>
  <si>
    <t>Evaluator 4</t>
  </si>
  <si>
    <t>Evaluator 5</t>
  </si>
  <si>
    <t>Criteria 1</t>
  </si>
  <si>
    <t>Criteria 2</t>
  </si>
  <si>
    <t>Criteria 3</t>
  </si>
  <si>
    <t>Total</t>
  </si>
  <si>
    <t>EVALUATION SUMMARY</t>
  </si>
  <si>
    <t>Average Tech. Score</t>
  </si>
  <si>
    <t>Technical Ranking</t>
  </si>
  <si>
    <t>Non Tech Ranking</t>
  </si>
  <si>
    <t>Non-Tech Score (cost)</t>
  </si>
  <si>
    <t>Total Ranking</t>
  </si>
  <si>
    <t>Technical</t>
  </si>
  <si>
    <t>Non Technical</t>
  </si>
  <si>
    <t>Summary</t>
  </si>
  <si>
    <t>updated 11/17</t>
  </si>
  <si>
    <t>Only PM scores Criteria 1 Cost</t>
  </si>
  <si>
    <t>Akme Ventures</t>
  </si>
  <si>
    <t>Doner</t>
  </si>
  <si>
    <t>Heavy Content Studios Inc</t>
  </si>
  <si>
    <t>MWM Partners</t>
  </si>
  <si>
    <t>Neoscape Inc</t>
  </si>
  <si>
    <t>SimpsonScarborough</t>
  </si>
  <si>
    <t>Truth and Consequences LLC</t>
  </si>
  <si>
    <t>Wonder Frame Studio</t>
  </si>
  <si>
    <t>XPL LLC</t>
  </si>
  <si>
    <t>RFP-730-UofH-3082 Marketing Services for Centennial FY26</t>
  </si>
  <si>
    <t>Updated: 10/19</t>
  </si>
  <si>
    <t>Points (1-5)</t>
  </si>
  <si>
    <t>Criterion 3 Quality of vendor's services and work on similar projects</t>
  </si>
  <si>
    <t>Criterion 2 Strategic and creative alignment with project objectives</t>
  </si>
  <si>
    <t xml:space="preserve"> Criteria 3</t>
  </si>
  <si>
    <t xml:space="preserve"> Criteria 2</t>
  </si>
  <si>
    <t xml:space="preserve"> Criteria 1</t>
  </si>
  <si>
    <t>By initialing, I agree that I have read and understood the Non Disclosure Agreement.</t>
  </si>
  <si>
    <t>Non Disclosure Agreement</t>
  </si>
  <si>
    <t>Per email instructions</t>
  </si>
  <si>
    <t>Evaluation Due Date</t>
  </si>
  <si>
    <t>Evaluator Name</t>
  </si>
  <si>
    <t xml:space="preserve">University of Houston Evaluation Matrix </t>
  </si>
  <si>
    <r>
      <rPr>
        <sz val="8"/>
        <rFont val="Arial"/>
        <family val="2"/>
      </rPr>
      <t xml:space="preserve">Criterion 1 Total Cost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</si>
</sst>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9"/>
      <name val="Arial"/>
      <family val="2"/>
    </font>
    <font>
      <b/>
      <sz val="10"/>
      <name val="Arial"/>
      <family val="2"/>
    </font>
    <font>
      <sz val="10"/>
      <color theme="1"/>
      <name val="Arial"/>
      <family val="2"/>
    </font>
    <font>
      <b/>
      <sz val="10"/>
      <color rgb="FF000000"/>
      <name val="Arial"/>
      <family val="2"/>
    </font>
    <font>
      <b/>
      <sz val="10"/>
      <color rgb="FFFF0000"/>
      <name val="Arial"/>
      <family val="2"/>
    </font>
    <font>
      <b/>
      <sz val="8"/>
      <name val="Arial"/>
      <family val="2"/>
    </font>
    <font>
      <b/>
      <sz val="8"/>
      <color rgb="FFFF000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85">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4" fontId="12" fillId="25" borderId="11" xfId="0" applyNumberFormat="1" applyFont="1" applyFill="1" applyBorder="1"/>
    <xf numFmtId="4" fontId="12" fillId="25" borderId="12" xfId="0" applyNumberFormat="1" applyFont="1" applyFill="1" applyBorder="1"/>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34" fillId="0" borderId="0" xfId="0" applyFont="1" applyAlignment="1"/>
    <xf numFmtId="0" fontId="43" fillId="0" borderId="0" xfId="0" applyFont="1" applyAlignment="1"/>
    <xf numFmtId="0" fontId="44" fillId="0" borderId="0" xfId="0" applyFont="1"/>
    <xf numFmtId="0" fontId="11" fillId="25" borderId="11" xfId="0" applyFont="1" applyFill="1" applyBorder="1" applyAlignment="1">
      <alignment horizontal="left"/>
    </xf>
    <xf numFmtId="0" fontId="11" fillId="25" borderId="12" xfId="0" applyFont="1" applyFill="1" applyBorder="1" applyAlignment="1">
      <alignment horizontal="left"/>
    </xf>
    <xf numFmtId="2" fontId="12" fillId="25" borderId="11" xfId="0" applyNumberFormat="1" applyFont="1" applyFill="1" applyBorder="1" applyAlignment="1">
      <alignment horizontal="right"/>
    </xf>
    <xf numFmtId="2" fontId="12" fillId="25" borderId="12" xfId="0" applyNumberFormat="1" applyFont="1" applyFill="1" applyBorder="1" applyAlignment="1">
      <alignment horizontal="right"/>
    </xf>
    <xf numFmtId="0" fontId="11" fillId="26" borderId="12" xfId="0" applyFont="1" applyFill="1" applyBorder="1" applyAlignment="1">
      <alignment horizontal="left"/>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33" fillId="26" borderId="13" xfId="0" applyFont="1" applyFill="1" applyBorder="1" applyAlignment="1">
      <alignment horizontal="right"/>
    </xf>
    <xf numFmtId="0" fontId="12" fillId="26" borderId="0" xfId="0" applyFont="1" applyFill="1"/>
    <xf numFmtId="2" fontId="12" fillId="26" borderId="12" xfId="0" applyNumberFormat="1" applyFont="1" applyFill="1" applyBorder="1" applyAlignment="1">
      <alignment horizontal="right"/>
    </xf>
    <xf numFmtId="4" fontId="12" fillId="26" borderId="12" xfId="0" applyNumberFormat="1" applyFont="1" applyFill="1" applyBorder="1"/>
    <xf numFmtId="0" fontId="13" fillId="25" borderId="0" xfId="97" applyFill="1"/>
    <xf numFmtId="0" fontId="39" fillId="25" borderId="0" xfId="97" applyFont="1" applyFill="1"/>
    <xf numFmtId="0" fontId="13" fillId="25" borderId="0" xfId="97" applyFill="1" applyAlignment="1">
      <alignment wrapText="1"/>
    </xf>
    <xf numFmtId="0" fontId="34" fillId="25" borderId="0" xfId="97" applyFont="1" applyFill="1"/>
    <xf numFmtId="0" fontId="46" fillId="0" borderId="0" xfId="98" applyFont="1" applyAlignment="1">
      <alignment horizontal="left"/>
    </xf>
    <xf numFmtId="0" fontId="47" fillId="25" borderId="0" xfId="97" applyFont="1" applyFill="1"/>
    <xf numFmtId="0" fontId="13" fillId="25" borderId="10" xfId="97" applyFill="1" applyBorder="1"/>
    <xf numFmtId="0" fontId="13" fillId="27" borderId="15" xfId="97" applyFill="1" applyBorder="1"/>
    <xf numFmtId="0" fontId="13" fillId="27" borderId="0" xfId="97" applyFill="1"/>
    <xf numFmtId="0" fontId="48" fillId="25" borderId="0" xfId="97" applyFont="1" applyFill="1" applyAlignment="1">
      <alignment horizontal="center" wrapText="1"/>
    </xf>
    <xf numFmtId="0" fontId="43" fillId="0" borderId="16" xfId="97" applyFont="1" applyBorder="1" applyAlignment="1">
      <alignment wrapText="1"/>
    </xf>
    <xf numFmtId="0" fontId="48" fillId="25" borderId="0" xfId="97" applyFont="1" applyFill="1" applyAlignment="1">
      <alignment wrapText="1"/>
    </xf>
    <xf numFmtId="0" fontId="13" fillId="25" borderId="0" xfId="97" applyFill="1" applyAlignment="1">
      <alignment horizontal="center"/>
    </xf>
    <xf numFmtId="0" fontId="50" fillId="25" borderId="0" xfId="99" applyFill="1"/>
    <xf numFmtId="0" fontId="13" fillId="28" borderId="22" xfId="97" applyFill="1" applyBorder="1" applyAlignment="1" applyProtection="1">
      <alignment horizontal="center" wrapText="1"/>
      <protection locked="0"/>
    </xf>
    <xf numFmtId="0" fontId="51" fillId="25" borderId="0" xfId="99" applyFont="1" applyFill="1" applyAlignment="1">
      <alignment wrapText="1"/>
    </xf>
    <xf numFmtId="0" fontId="45" fillId="25" borderId="0" xfId="98" applyFont="1" applyFill="1"/>
    <xf numFmtId="0" fontId="52" fillId="25" borderId="0" xfId="98" applyFont="1" applyFill="1" applyAlignment="1">
      <alignment horizontal="left"/>
    </xf>
    <xf numFmtId="0" fontId="12" fillId="25" borderId="0" xfId="97" applyFont="1" applyFill="1"/>
    <xf numFmtId="0" fontId="11" fillId="25" borderId="0" xfId="97" applyFont="1" applyFill="1" applyAlignment="1">
      <alignment wrapText="1"/>
    </xf>
    <xf numFmtId="0" fontId="35" fillId="0" borderId="10" xfId="47" applyFont="1" applyBorder="1" applyAlignment="1">
      <alignment horizontal="left"/>
    </xf>
    <xf numFmtId="0" fontId="37" fillId="25" borderId="0" xfId="0" applyFont="1" applyFill="1" applyAlignment="1">
      <alignment horizontal="right"/>
    </xf>
    <xf numFmtId="0" fontId="37" fillId="25" borderId="0" xfId="0" applyFont="1" applyFill="1" applyAlignment="1">
      <alignment horizontal="left"/>
    </xf>
    <xf numFmtId="0" fontId="11" fillId="25" borderId="0" xfId="97" applyFont="1" applyFill="1" applyAlignment="1">
      <alignment horizontal="left" wrapText="1"/>
    </xf>
    <xf numFmtId="0" fontId="44" fillId="29" borderId="21" xfId="97" applyFont="1" applyFill="1" applyBorder="1" applyAlignment="1">
      <alignment horizontal="left"/>
    </xf>
    <xf numFmtId="0" fontId="44" fillId="29" borderId="20" xfId="97" applyFont="1" applyFill="1" applyBorder="1" applyAlignment="1">
      <alignment horizontal="left"/>
    </xf>
    <xf numFmtId="0" fontId="44" fillId="29" borderId="19" xfId="97" applyFont="1" applyFill="1" applyBorder="1" applyAlignment="1">
      <alignment horizontal="left"/>
    </xf>
    <xf numFmtId="0" fontId="48" fillId="24" borderId="18" xfId="97" applyFont="1" applyFill="1" applyBorder="1" applyAlignment="1">
      <alignment horizontal="center" wrapText="1"/>
    </xf>
    <xf numFmtId="0" fontId="48" fillId="24" borderId="15" xfId="97" applyFont="1" applyFill="1" applyBorder="1" applyAlignment="1">
      <alignment horizontal="center" wrapText="1"/>
    </xf>
    <xf numFmtId="0" fontId="48" fillId="24" borderId="17" xfId="97" applyFont="1" applyFill="1" applyBorder="1" applyAlignment="1">
      <alignment horizontal="center" wrapText="1"/>
    </xf>
    <xf numFmtId="0" fontId="13" fillId="28" borderId="0" xfId="98" applyFont="1" applyFill="1" applyAlignment="1" applyProtection="1">
      <alignment horizontal="center"/>
      <protection locked="0"/>
    </xf>
    <xf numFmtId="164" fontId="45" fillId="0" borderId="0" xfId="98" applyNumberFormat="1" applyFont="1" applyAlignment="1">
      <alignment horizontal="center"/>
    </xf>
    <xf numFmtId="0" fontId="11" fillId="0" borderId="0" xfId="97" applyFont="1" applyAlignment="1">
      <alignment horizontal="left"/>
    </xf>
    <xf numFmtId="0" fontId="13" fillId="28" borderId="16" xfId="97" applyFill="1" applyBorder="1" applyAlignment="1" applyProtection="1">
      <alignment horizontal="center"/>
      <protection locked="0"/>
    </xf>
    <xf numFmtId="0" fontId="49" fillId="25" borderId="21" xfId="97" applyFont="1" applyFill="1" applyBorder="1" applyAlignment="1">
      <alignment horizontal="left" vertical="top" wrapText="1"/>
    </xf>
    <xf numFmtId="0" fontId="39" fillId="25" borderId="20" xfId="97" applyFont="1" applyFill="1" applyBorder="1" applyAlignment="1">
      <alignment horizontal="left" vertical="top" wrapText="1"/>
    </xf>
    <xf numFmtId="0" fontId="39" fillId="25" borderId="19" xfId="97" applyFont="1" applyFill="1" applyBorder="1" applyAlignment="1">
      <alignment horizontal="left" vertical="top" wrapText="1"/>
    </xf>
    <xf numFmtId="0" fontId="39" fillId="25" borderId="21" xfId="97" applyFont="1" applyFill="1" applyBorder="1" applyAlignment="1">
      <alignment horizontal="left" vertical="top" wrapText="1"/>
    </xf>
    <xf numFmtId="0" fontId="51" fillId="25" borderId="0" xfId="99" applyFont="1" applyFill="1" applyAlignment="1">
      <alignment horizontal="left" wrapText="1"/>
    </xf>
    <xf numFmtId="0" fontId="34" fillId="25"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9D18ECBD-5AD1-4208-B79F-176BC290B37B}"/>
    <cellStyle name="Normal 6" xfId="98" xr:uid="{B51369BE-397A-418F-9E32-8F0A40EB76AE}"/>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4CC9BE71-4FE8-455A-B31A-3AABC42219CD}"/>
            </a:ext>
          </a:extLst>
        </xdr:cNvPr>
        <xdr:cNvSpPr txBox="1"/>
      </xdr:nvSpPr>
      <xdr:spPr>
        <a:xfrm>
          <a:off x="690181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
  <sheetViews>
    <sheetView workbookViewId="0">
      <selection activeCell="B22" sqref="B22"/>
    </sheetView>
  </sheetViews>
  <sheetFormatPr defaultRowHeight="13.2" x14ac:dyDescent="0.25"/>
  <cols>
    <col min="1" max="3" width="9.44140625" customWidth="1"/>
    <col min="4" max="4" width="8.88671875" style="26" customWidth="1"/>
    <col min="5" max="6" width="8.88671875" customWidth="1"/>
    <col min="7" max="7" width="9.44140625" customWidth="1"/>
  </cols>
  <sheetData>
    <row r="1" spans="1:7" ht="15.6" x14ac:dyDescent="0.3">
      <c r="A1" s="8" t="s">
        <v>0</v>
      </c>
      <c r="B1" s="3"/>
      <c r="C1" s="3"/>
      <c r="D1" s="25"/>
      <c r="E1" s="1"/>
      <c r="F1" s="1"/>
      <c r="G1" s="1"/>
    </row>
    <row r="2" spans="1:7" ht="15.6" x14ac:dyDescent="0.3">
      <c r="A2" s="1"/>
    </row>
    <row r="3" spans="1:7" s="2" customFormat="1" x14ac:dyDescent="0.25">
      <c r="A3" s="65"/>
      <c r="B3" s="65"/>
      <c r="C3" s="65"/>
      <c r="D3" s="27" t="s">
        <v>7</v>
      </c>
      <c r="E3" s="5" t="s">
        <v>8</v>
      </c>
      <c r="F3" s="5" t="s">
        <v>9</v>
      </c>
      <c r="G3" s="6" t="s">
        <v>10</v>
      </c>
    </row>
    <row r="4" spans="1:7" x14ac:dyDescent="0.25">
      <c r="A4" s="31" t="s">
        <v>22</v>
      </c>
      <c r="B4" s="30"/>
      <c r="C4" s="30"/>
      <c r="D4" s="28">
        <v>0</v>
      </c>
      <c r="E4" s="4">
        <v>24</v>
      </c>
      <c r="F4" s="4">
        <v>12</v>
      </c>
      <c r="G4" s="7">
        <f t="shared" ref="G4:G12" si="0">SUM(E4:F4)</f>
        <v>36</v>
      </c>
    </row>
    <row r="5" spans="1:7" x14ac:dyDescent="0.25">
      <c r="A5" s="31" t="s">
        <v>23</v>
      </c>
      <c r="B5" s="30"/>
      <c r="C5" s="30"/>
      <c r="D5" s="28">
        <v>0</v>
      </c>
      <c r="E5" s="4">
        <v>40</v>
      </c>
      <c r="F5" s="4">
        <v>30</v>
      </c>
      <c r="G5" s="7">
        <f t="shared" si="0"/>
        <v>70</v>
      </c>
    </row>
    <row r="6" spans="1:7" x14ac:dyDescent="0.25">
      <c r="A6" s="31" t="s">
        <v>24</v>
      </c>
      <c r="B6" s="30"/>
      <c r="C6" s="30"/>
      <c r="D6" s="28">
        <v>0</v>
      </c>
      <c r="E6" s="4">
        <v>24</v>
      </c>
      <c r="F6" s="4">
        <v>24</v>
      </c>
      <c r="G6" s="7">
        <f t="shared" si="0"/>
        <v>48</v>
      </c>
    </row>
    <row r="7" spans="1:7" x14ac:dyDescent="0.25">
      <c r="A7" s="31" t="s">
        <v>25</v>
      </c>
      <c r="B7" s="30"/>
      <c r="C7" s="30"/>
      <c r="D7" s="28">
        <v>0</v>
      </c>
      <c r="E7" s="4">
        <v>24</v>
      </c>
      <c r="F7" s="4">
        <v>18</v>
      </c>
      <c r="G7" s="7">
        <f t="shared" si="0"/>
        <v>42</v>
      </c>
    </row>
    <row r="8" spans="1:7" x14ac:dyDescent="0.25">
      <c r="A8" s="31" t="s">
        <v>26</v>
      </c>
      <c r="B8" s="30"/>
      <c r="C8" s="30"/>
      <c r="D8" s="28">
        <v>0</v>
      </c>
      <c r="E8" s="4">
        <v>24</v>
      </c>
      <c r="F8" s="4">
        <v>24</v>
      </c>
      <c r="G8" s="7">
        <f t="shared" si="0"/>
        <v>48</v>
      </c>
    </row>
    <row r="9" spans="1:7" x14ac:dyDescent="0.25">
      <c r="A9" s="31" t="s">
        <v>27</v>
      </c>
      <c r="B9" s="30"/>
      <c r="C9" s="30"/>
      <c r="D9" s="28">
        <v>0</v>
      </c>
      <c r="E9" s="4">
        <v>32</v>
      </c>
      <c r="F9" s="4">
        <v>24</v>
      </c>
      <c r="G9" s="7">
        <f t="shared" si="0"/>
        <v>56</v>
      </c>
    </row>
    <row r="10" spans="1:7" x14ac:dyDescent="0.25">
      <c r="A10" s="31" t="s">
        <v>28</v>
      </c>
      <c r="B10" s="30"/>
      <c r="C10" s="30"/>
      <c r="D10" s="28">
        <v>0</v>
      </c>
      <c r="E10" s="4">
        <v>40</v>
      </c>
      <c r="F10" s="4">
        <v>30</v>
      </c>
      <c r="G10" s="7">
        <f t="shared" si="0"/>
        <v>70</v>
      </c>
    </row>
    <row r="11" spans="1:7" x14ac:dyDescent="0.25">
      <c r="A11" s="32" t="s">
        <v>29</v>
      </c>
      <c r="D11" s="28">
        <v>0</v>
      </c>
      <c r="E11">
        <v>16</v>
      </c>
      <c r="F11">
        <v>6</v>
      </c>
      <c r="G11" s="7">
        <f t="shared" si="0"/>
        <v>22</v>
      </c>
    </row>
    <row r="12" spans="1:7" x14ac:dyDescent="0.25">
      <c r="A12" s="32" t="s">
        <v>30</v>
      </c>
      <c r="D12" s="28">
        <v>0</v>
      </c>
      <c r="E12">
        <v>32</v>
      </c>
      <c r="F12">
        <v>24</v>
      </c>
      <c r="G12" s="7">
        <f t="shared" si="0"/>
        <v>56</v>
      </c>
    </row>
    <row r="15" spans="1:7" ht="52.8" x14ac:dyDescent="0.25">
      <c r="D15" s="29" t="s">
        <v>21</v>
      </c>
    </row>
  </sheetData>
  <mergeCells count="1">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workbookViewId="0">
      <selection activeCell="B23" sqref="B23"/>
    </sheetView>
  </sheetViews>
  <sheetFormatPr defaultRowHeight="13.2" x14ac:dyDescent="0.25"/>
  <cols>
    <col min="1" max="3" width="9.44140625" customWidth="1"/>
    <col min="4" max="4" width="8.88671875" style="26" customWidth="1"/>
    <col min="5" max="6" width="8.88671875" customWidth="1"/>
    <col min="7" max="7" width="9.44140625" customWidth="1"/>
  </cols>
  <sheetData>
    <row r="1" spans="1:7" ht="15.6" x14ac:dyDescent="0.3">
      <c r="A1" s="8" t="s">
        <v>0</v>
      </c>
      <c r="B1" s="3"/>
      <c r="C1" s="3"/>
      <c r="D1" s="25"/>
      <c r="E1" s="1"/>
      <c r="F1" s="1"/>
      <c r="G1" s="1"/>
    </row>
    <row r="2" spans="1:7" ht="15.6" x14ac:dyDescent="0.3">
      <c r="A2" s="1"/>
    </row>
    <row r="3" spans="1:7" s="2" customFormat="1" x14ac:dyDescent="0.25">
      <c r="A3" s="65"/>
      <c r="B3" s="65"/>
      <c r="C3" s="65"/>
      <c r="D3" s="27" t="s">
        <v>7</v>
      </c>
      <c r="E3" s="5" t="s">
        <v>8</v>
      </c>
      <c r="F3" s="5" t="s">
        <v>9</v>
      </c>
      <c r="G3" s="6" t="s">
        <v>10</v>
      </c>
    </row>
    <row r="4" spans="1:7" x14ac:dyDescent="0.25">
      <c r="A4" s="31" t="s">
        <v>22</v>
      </c>
      <c r="B4" s="30"/>
      <c r="C4" s="30"/>
      <c r="D4" s="28">
        <v>0</v>
      </c>
      <c r="E4" s="4">
        <v>28</v>
      </c>
      <c r="F4" s="4">
        <v>20.399999999999999</v>
      </c>
      <c r="G4" s="7">
        <f t="shared" ref="G4:G12" si="0">SUM(E4:F4)</f>
        <v>48.4</v>
      </c>
    </row>
    <row r="5" spans="1:7" x14ac:dyDescent="0.25">
      <c r="A5" s="31" t="s">
        <v>23</v>
      </c>
      <c r="B5" s="30"/>
      <c r="C5" s="30"/>
      <c r="D5" s="28">
        <v>0</v>
      </c>
      <c r="E5" s="4">
        <v>37.6</v>
      </c>
      <c r="F5" s="4">
        <v>28.200000000000003</v>
      </c>
      <c r="G5" s="7">
        <f t="shared" si="0"/>
        <v>65.800000000000011</v>
      </c>
    </row>
    <row r="6" spans="1:7" x14ac:dyDescent="0.25">
      <c r="A6" s="31" t="s">
        <v>24</v>
      </c>
      <c r="B6" s="30"/>
      <c r="C6" s="30"/>
      <c r="D6" s="28">
        <v>0</v>
      </c>
      <c r="E6" s="4">
        <v>37.6</v>
      </c>
      <c r="F6" s="4">
        <v>28.799999999999997</v>
      </c>
      <c r="G6" s="7">
        <f t="shared" si="0"/>
        <v>66.400000000000006</v>
      </c>
    </row>
    <row r="7" spans="1:7" x14ac:dyDescent="0.25">
      <c r="A7" s="31" t="s">
        <v>25</v>
      </c>
      <c r="B7" s="30"/>
      <c r="C7" s="30"/>
      <c r="D7" s="28">
        <v>0</v>
      </c>
      <c r="E7" s="4">
        <v>37.6</v>
      </c>
      <c r="F7" s="4">
        <v>28.200000000000003</v>
      </c>
      <c r="G7" s="7">
        <f t="shared" si="0"/>
        <v>65.800000000000011</v>
      </c>
    </row>
    <row r="8" spans="1:7" x14ac:dyDescent="0.25">
      <c r="A8" s="31" t="s">
        <v>26</v>
      </c>
      <c r="B8" s="30"/>
      <c r="C8" s="30"/>
      <c r="D8" s="28">
        <v>0</v>
      </c>
      <c r="E8" s="4">
        <v>32</v>
      </c>
      <c r="F8" s="4">
        <v>22.200000000000003</v>
      </c>
      <c r="G8" s="7">
        <f t="shared" si="0"/>
        <v>54.2</v>
      </c>
    </row>
    <row r="9" spans="1:7" x14ac:dyDescent="0.25">
      <c r="A9" s="31" t="s">
        <v>27</v>
      </c>
      <c r="B9" s="30"/>
      <c r="C9" s="30"/>
      <c r="D9" s="28">
        <v>0</v>
      </c>
      <c r="E9" s="4">
        <v>36</v>
      </c>
      <c r="F9" s="4">
        <v>24.599999999999998</v>
      </c>
      <c r="G9" s="7">
        <f t="shared" si="0"/>
        <v>60.599999999999994</v>
      </c>
    </row>
    <row r="10" spans="1:7" x14ac:dyDescent="0.25">
      <c r="A10" s="31" t="s">
        <v>28</v>
      </c>
      <c r="B10" s="30"/>
      <c r="C10" s="30"/>
      <c r="D10" s="28">
        <v>0</v>
      </c>
      <c r="E10" s="4">
        <v>36</v>
      </c>
      <c r="F10" s="4">
        <v>23.4</v>
      </c>
      <c r="G10" s="7">
        <f t="shared" si="0"/>
        <v>59.4</v>
      </c>
    </row>
    <row r="11" spans="1:7" x14ac:dyDescent="0.25">
      <c r="A11" s="32" t="s">
        <v>29</v>
      </c>
      <c r="D11" s="28">
        <v>0</v>
      </c>
      <c r="E11">
        <v>32</v>
      </c>
      <c r="F11">
        <v>18</v>
      </c>
      <c r="G11" s="7">
        <f t="shared" si="0"/>
        <v>50</v>
      </c>
    </row>
    <row r="12" spans="1:7" x14ac:dyDescent="0.25">
      <c r="A12" s="32" t="s">
        <v>30</v>
      </c>
      <c r="D12" s="28">
        <v>0</v>
      </c>
      <c r="E12">
        <v>33.6</v>
      </c>
      <c r="F12">
        <v>21</v>
      </c>
      <c r="G12" s="7">
        <f t="shared" si="0"/>
        <v>54.6</v>
      </c>
    </row>
    <row r="15" spans="1:7" ht="52.8" x14ac:dyDescent="0.25">
      <c r="D15" s="29" t="s">
        <v>21</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selection activeCell="B21" sqref="B21"/>
    </sheetView>
  </sheetViews>
  <sheetFormatPr defaultRowHeight="13.2" x14ac:dyDescent="0.25"/>
  <cols>
    <col min="1" max="3" width="9.44140625" customWidth="1"/>
    <col min="4" max="4" width="8.88671875" style="26" customWidth="1"/>
    <col min="5" max="6" width="8.88671875" customWidth="1"/>
    <col min="7" max="7" width="9.44140625" customWidth="1"/>
  </cols>
  <sheetData>
    <row r="1" spans="1:7" ht="15.6" x14ac:dyDescent="0.3">
      <c r="A1" s="8" t="s">
        <v>0</v>
      </c>
      <c r="B1" s="3"/>
      <c r="C1" s="3"/>
      <c r="D1" s="25"/>
      <c r="E1" s="1"/>
      <c r="F1" s="1"/>
      <c r="G1" s="1"/>
    </row>
    <row r="2" spans="1:7" ht="15.6" x14ac:dyDescent="0.3">
      <c r="A2" s="1"/>
    </row>
    <row r="3" spans="1:7" s="2" customFormat="1" x14ac:dyDescent="0.25">
      <c r="A3" s="65"/>
      <c r="B3" s="65"/>
      <c r="C3" s="65"/>
      <c r="D3" s="27" t="s">
        <v>7</v>
      </c>
      <c r="E3" s="5" t="s">
        <v>8</v>
      </c>
      <c r="F3" s="5" t="s">
        <v>9</v>
      </c>
      <c r="G3" s="6" t="s">
        <v>10</v>
      </c>
    </row>
    <row r="4" spans="1:7" x14ac:dyDescent="0.25">
      <c r="A4" s="31" t="s">
        <v>22</v>
      </c>
      <c r="B4" s="30"/>
      <c r="C4" s="30"/>
      <c r="D4" s="28">
        <v>0</v>
      </c>
      <c r="E4" s="4">
        <v>8</v>
      </c>
      <c r="F4" s="4">
        <v>6</v>
      </c>
      <c r="G4" s="7">
        <f t="shared" ref="G4:G12" si="0">SUM(E4:F4)</f>
        <v>14</v>
      </c>
    </row>
    <row r="5" spans="1:7" x14ac:dyDescent="0.25">
      <c r="A5" s="31" t="s">
        <v>23</v>
      </c>
      <c r="B5" s="30"/>
      <c r="C5" s="30"/>
      <c r="D5" s="28">
        <v>0</v>
      </c>
      <c r="E5" s="4">
        <v>32</v>
      </c>
      <c r="F5" s="4">
        <v>24</v>
      </c>
      <c r="G5" s="7">
        <f t="shared" si="0"/>
        <v>56</v>
      </c>
    </row>
    <row r="6" spans="1:7" x14ac:dyDescent="0.25">
      <c r="A6" s="31" t="s">
        <v>24</v>
      </c>
      <c r="B6" s="30"/>
      <c r="C6" s="30"/>
      <c r="D6" s="28">
        <v>0</v>
      </c>
      <c r="E6" s="4">
        <v>32</v>
      </c>
      <c r="F6" s="4">
        <v>30</v>
      </c>
      <c r="G6" s="7">
        <f t="shared" si="0"/>
        <v>62</v>
      </c>
    </row>
    <row r="7" spans="1:7" x14ac:dyDescent="0.25">
      <c r="A7" s="31" t="s">
        <v>25</v>
      </c>
      <c r="B7" s="30"/>
      <c r="C7" s="30"/>
      <c r="D7" s="28">
        <v>0</v>
      </c>
      <c r="E7" s="4">
        <v>32</v>
      </c>
      <c r="F7" s="4">
        <v>24</v>
      </c>
      <c r="G7" s="7">
        <f t="shared" si="0"/>
        <v>56</v>
      </c>
    </row>
    <row r="8" spans="1:7" x14ac:dyDescent="0.25">
      <c r="A8" s="31" t="s">
        <v>26</v>
      </c>
      <c r="B8" s="30"/>
      <c r="C8" s="30"/>
      <c r="D8" s="28">
        <v>0</v>
      </c>
      <c r="E8" s="4">
        <v>24</v>
      </c>
      <c r="F8" s="4">
        <v>18</v>
      </c>
      <c r="G8" s="7">
        <f t="shared" si="0"/>
        <v>42</v>
      </c>
    </row>
    <row r="9" spans="1:7" x14ac:dyDescent="0.25">
      <c r="A9" s="31" t="s">
        <v>27</v>
      </c>
      <c r="B9" s="30"/>
      <c r="C9" s="30"/>
      <c r="D9" s="28">
        <v>0</v>
      </c>
      <c r="E9" s="4">
        <v>32</v>
      </c>
      <c r="F9" s="4">
        <v>30</v>
      </c>
      <c r="G9" s="7">
        <f t="shared" si="0"/>
        <v>62</v>
      </c>
    </row>
    <row r="10" spans="1:7" x14ac:dyDescent="0.25">
      <c r="A10" s="31" t="s">
        <v>28</v>
      </c>
      <c r="B10" s="30"/>
      <c r="C10" s="30"/>
      <c r="D10" s="28">
        <v>0</v>
      </c>
      <c r="E10" s="4">
        <v>32</v>
      </c>
      <c r="F10" s="4">
        <v>30</v>
      </c>
      <c r="G10" s="7">
        <f t="shared" si="0"/>
        <v>62</v>
      </c>
    </row>
    <row r="11" spans="1:7" x14ac:dyDescent="0.25">
      <c r="A11" s="32" t="s">
        <v>29</v>
      </c>
      <c r="D11" s="28">
        <v>0</v>
      </c>
      <c r="E11">
        <v>8</v>
      </c>
      <c r="F11">
        <v>6</v>
      </c>
      <c r="G11" s="7">
        <f t="shared" si="0"/>
        <v>14</v>
      </c>
    </row>
    <row r="12" spans="1:7" x14ac:dyDescent="0.25">
      <c r="A12" s="32" t="s">
        <v>30</v>
      </c>
      <c r="D12" s="28">
        <v>0</v>
      </c>
      <c r="E12">
        <v>32</v>
      </c>
      <c r="F12">
        <v>18</v>
      </c>
      <c r="G12" s="7">
        <f t="shared" si="0"/>
        <v>50</v>
      </c>
    </row>
    <row r="15" spans="1:7" ht="52.8" x14ac:dyDescent="0.25">
      <c r="D15" s="29" t="s">
        <v>21</v>
      </c>
    </row>
  </sheetData>
  <mergeCells count="1">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
  <sheetViews>
    <sheetView workbookViewId="0">
      <selection activeCell="C22" sqref="C22"/>
    </sheetView>
  </sheetViews>
  <sheetFormatPr defaultRowHeight="13.2" x14ac:dyDescent="0.25"/>
  <cols>
    <col min="1" max="3" width="9.44140625" customWidth="1"/>
    <col min="4" max="4" width="8.88671875" style="26" customWidth="1"/>
    <col min="5" max="6" width="8.88671875" customWidth="1"/>
    <col min="7" max="7" width="9.44140625" customWidth="1"/>
  </cols>
  <sheetData>
    <row r="1" spans="1:7" ht="15.6" x14ac:dyDescent="0.3">
      <c r="A1" s="8" t="s">
        <v>0</v>
      </c>
      <c r="B1" s="3"/>
      <c r="C1" s="3"/>
      <c r="D1" s="25"/>
      <c r="E1" s="1"/>
      <c r="F1" s="1"/>
      <c r="G1" s="1"/>
    </row>
    <row r="2" spans="1:7" ht="15.6" x14ac:dyDescent="0.3">
      <c r="A2" s="1"/>
    </row>
    <row r="3" spans="1:7" s="2" customFormat="1" x14ac:dyDescent="0.25">
      <c r="A3" s="65"/>
      <c r="B3" s="65"/>
      <c r="C3" s="65"/>
      <c r="D3" s="27" t="s">
        <v>7</v>
      </c>
      <c r="E3" s="5" t="s">
        <v>8</v>
      </c>
      <c r="F3" s="5" t="s">
        <v>9</v>
      </c>
      <c r="G3" s="6" t="s">
        <v>10</v>
      </c>
    </row>
    <row r="4" spans="1:7" x14ac:dyDescent="0.25">
      <c r="A4" s="31" t="s">
        <v>22</v>
      </c>
      <c r="B4" s="30"/>
      <c r="C4" s="30"/>
      <c r="D4" s="28">
        <v>0</v>
      </c>
      <c r="E4" s="4">
        <v>11.2</v>
      </c>
      <c r="F4" s="4">
        <v>12</v>
      </c>
      <c r="G4" s="7">
        <f t="shared" ref="G4:G12" si="0">SUM(E4:F4)</f>
        <v>23.2</v>
      </c>
    </row>
    <row r="5" spans="1:7" x14ac:dyDescent="0.25">
      <c r="A5" s="31" t="s">
        <v>23</v>
      </c>
      <c r="B5" s="30"/>
      <c r="C5" s="30"/>
      <c r="D5" s="28">
        <v>0</v>
      </c>
      <c r="E5" s="4">
        <v>32</v>
      </c>
      <c r="F5" s="4">
        <v>30</v>
      </c>
      <c r="G5" s="7">
        <f t="shared" si="0"/>
        <v>62</v>
      </c>
    </row>
    <row r="6" spans="1:7" x14ac:dyDescent="0.25">
      <c r="A6" s="31" t="s">
        <v>24</v>
      </c>
      <c r="B6" s="30"/>
      <c r="C6" s="30"/>
      <c r="D6" s="28">
        <v>0</v>
      </c>
      <c r="E6" s="4">
        <v>32</v>
      </c>
      <c r="F6" s="4">
        <v>24</v>
      </c>
      <c r="G6" s="7">
        <f t="shared" si="0"/>
        <v>56</v>
      </c>
    </row>
    <row r="7" spans="1:7" x14ac:dyDescent="0.25">
      <c r="A7" s="31" t="s">
        <v>25</v>
      </c>
      <c r="B7" s="30"/>
      <c r="C7" s="30"/>
      <c r="D7" s="28">
        <v>0</v>
      </c>
      <c r="E7" s="4">
        <v>32</v>
      </c>
      <c r="F7" s="4">
        <v>30</v>
      </c>
      <c r="G7" s="7">
        <f t="shared" si="0"/>
        <v>62</v>
      </c>
    </row>
    <row r="8" spans="1:7" x14ac:dyDescent="0.25">
      <c r="A8" s="31" t="s">
        <v>26</v>
      </c>
      <c r="B8" s="30"/>
      <c r="C8" s="30"/>
      <c r="D8" s="28">
        <v>0</v>
      </c>
      <c r="E8" s="4">
        <v>16</v>
      </c>
      <c r="F8" s="4">
        <v>18</v>
      </c>
      <c r="G8" s="7">
        <f t="shared" si="0"/>
        <v>34</v>
      </c>
    </row>
    <row r="9" spans="1:7" x14ac:dyDescent="0.25">
      <c r="A9" s="31" t="s">
        <v>27</v>
      </c>
      <c r="B9" s="30"/>
      <c r="C9" s="30"/>
      <c r="D9" s="28">
        <v>0</v>
      </c>
      <c r="E9" s="4">
        <v>24</v>
      </c>
      <c r="F9" s="4">
        <v>18</v>
      </c>
      <c r="G9" s="7">
        <f t="shared" si="0"/>
        <v>42</v>
      </c>
    </row>
    <row r="10" spans="1:7" x14ac:dyDescent="0.25">
      <c r="A10" s="31" t="s">
        <v>28</v>
      </c>
      <c r="B10" s="30"/>
      <c r="C10" s="30"/>
      <c r="D10" s="28">
        <v>0</v>
      </c>
      <c r="E10" s="4">
        <v>32</v>
      </c>
      <c r="F10" s="4">
        <v>24</v>
      </c>
      <c r="G10" s="7">
        <f t="shared" si="0"/>
        <v>56</v>
      </c>
    </row>
    <row r="11" spans="1:7" x14ac:dyDescent="0.25">
      <c r="A11" s="32" t="s">
        <v>29</v>
      </c>
      <c r="D11" s="28">
        <v>0</v>
      </c>
      <c r="E11">
        <v>16</v>
      </c>
      <c r="F11">
        <v>12</v>
      </c>
      <c r="G11" s="7">
        <f t="shared" si="0"/>
        <v>28</v>
      </c>
    </row>
    <row r="12" spans="1:7" x14ac:dyDescent="0.25">
      <c r="A12" s="32" t="s">
        <v>30</v>
      </c>
      <c r="D12" s="28">
        <v>0</v>
      </c>
      <c r="E12">
        <v>28</v>
      </c>
      <c r="F12">
        <v>18</v>
      </c>
      <c r="G12" s="7">
        <f t="shared" si="0"/>
        <v>46</v>
      </c>
    </row>
    <row r="15" spans="1:7" ht="52.8" x14ac:dyDescent="0.25">
      <c r="D15" s="29" t="s">
        <v>21</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15"/>
  <sheetViews>
    <sheetView zoomScaleNormal="100" workbookViewId="0">
      <selection activeCell="B18" sqref="B18"/>
    </sheetView>
  </sheetViews>
  <sheetFormatPr defaultRowHeight="13.2" x14ac:dyDescent="0.25"/>
  <cols>
    <col min="1" max="3" width="9.44140625" customWidth="1"/>
    <col min="4" max="4" width="8.88671875" style="26" customWidth="1"/>
    <col min="5" max="6" width="8.88671875" customWidth="1"/>
    <col min="7" max="7" width="9.44140625" customWidth="1"/>
  </cols>
  <sheetData>
    <row r="1" spans="1:7" ht="15.6" x14ac:dyDescent="0.3">
      <c r="A1" s="8" t="s">
        <v>0</v>
      </c>
      <c r="B1" s="3"/>
      <c r="C1" s="3"/>
      <c r="D1" s="25"/>
      <c r="E1" s="1"/>
      <c r="F1" s="1"/>
      <c r="G1" s="1"/>
    </row>
    <row r="2" spans="1:7" ht="15.6" x14ac:dyDescent="0.3">
      <c r="A2" s="1"/>
    </row>
    <row r="3" spans="1:7" s="2" customFormat="1" x14ac:dyDescent="0.25">
      <c r="A3" s="65"/>
      <c r="B3" s="65"/>
      <c r="C3" s="65"/>
      <c r="D3" s="27" t="s">
        <v>7</v>
      </c>
      <c r="E3" s="5" t="s">
        <v>8</v>
      </c>
      <c r="F3" s="5" t="s">
        <v>9</v>
      </c>
      <c r="G3" s="6" t="s">
        <v>10</v>
      </c>
    </row>
    <row r="4" spans="1:7" x14ac:dyDescent="0.25">
      <c r="A4" s="31" t="s">
        <v>22</v>
      </c>
      <c r="B4" s="30"/>
      <c r="C4" s="30"/>
      <c r="D4" s="28">
        <v>17.399999999999999</v>
      </c>
      <c r="E4" s="4">
        <v>16</v>
      </c>
      <c r="F4" s="4">
        <v>12</v>
      </c>
      <c r="G4" s="7">
        <f t="shared" ref="G4:G12" si="0">SUM(E4:F4)</f>
        <v>28</v>
      </c>
    </row>
    <row r="5" spans="1:7" x14ac:dyDescent="0.25">
      <c r="A5" s="31" t="s">
        <v>23</v>
      </c>
      <c r="B5" s="30"/>
      <c r="C5" s="30"/>
      <c r="D5" s="28">
        <v>7.1999999999999993</v>
      </c>
      <c r="E5" s="4">
        <v>36</v>
      </c>
      <c r="F5" s="4">
        <v>24</v>
      </c>
      <c r="G5" s="7">
        <f t="shared" si="0"/>
        <v>60</v>
      </c>
    </row>
    <row r="6" spans="1:7" x14ac:dyDescent="0.25">
      <c r="A6" s="31" t="s">
        <v>24</v>
      </c>
      <c r="B6" s="30"/>
      <c r="C6" s="30"/>
      <c r="D6" s="28">
        <v>7.8000000000000007</v>
      </c>
      <c r="E6" s="4">
        <v>32</v>
      </c>
      <c r="F6" s="4">
        <v>21</v>
      </c>
      <c r="G6" s="7">
        <f t="shared" si="0"/>
        <v>53</v>
      </c>
    </row>
    <row r="7" spans="1:7" x14ac:dyDescent="0.25">
      <c r="A7" s="31" t="s">
        <v>25</v>
      </c>
      <c r="B7" s="30"/>
      <c r="C7" s="30"/>
      <c r="D7" s="28">
        <v>6</v>
      </c>
      <c r="E7" s="4">
        <v>32</v>
      </c>
      <c r="F7" s="4">
        <v>27</v>
      </c>
      <c r="G7" s="7">
        <f t="shared" si="0"/>
        <v>59</v>
      </c>
    </row>
    <row r="8" spans="1:7" x14ac:dyDescent="0.25">
      <c r="A8" s="31" t="s">
        <v>26</v>
      </c>
      <c r="B8" s="30"/>
      <c r="C8" s="30"/>
      <c r="D8" s="28">
        <v>16.799999999999997</v>
      </c>
      <c r="E8" s="4">
        <v>24</v>
      </c>
      <c r="F8" s="4">
        <v>18</v>
      </c>
      <c r="G8" s="7">
        <f t="shared" si="0"/>
        <v>42</v>
      </c>
    </row>
    <row r="9" spans="1:7" x14ac:dyDescent="0.25">
      <c r="A9" s="31" t="s">
        <v>27</v>
      </c>
      <c r="B9" s="30"/>
      <c r="C9" s="30"/>
      <c r="D9" s="28">
        <v>12</v>
      </c>
      <c r="E9" s="4">
        <v>28</v>
      </c>
      <c r="F9" s="4">
        <v>18</v>
      </c>
      <c r="G9" s="7">
        <f t="shared" si="0"/>
        <v>46</v>
      </c>
    </row>
    <row r="10" spans="1:7" x14ac:dyDescent="0.25">
      <c r="A10" s="31" t="s">
        <v>28</v>
      </c>
      <c r="B10" s="30"/>
      <c r="C10" s="30"/>
      <c r="D10" s="28">
        <v>6</v>
      </c>
      <c r="E10" s="4">
        <v>28</v>
      </c>
      <c r="F10" s="4">
        <v>21</v>
      </c>
      <c r="G10" s="7">
        <f t="shared" si="0"/>
        <v>49</v>
      </c>
    </row>
    <row r="11" spans="1:7" x14ac:dyDescent="0.25">
      <c r="A11" s="32" t="s">
        <v>29</v>
      </c>
      <c r="D11" s="28">
        <v>30</v>
      </c>
      <c r="E11">
        <v>16</v>
      </c>
      <c r="F11">
        <v>6</v>
      </c>
      <c r="G11" s="7">
        <f t="shared" si="0"/>
        <v>22</v>
      </c>
    </row>
    <row r="12" spans="1:7" x14ac:dyDescent="0.25">
      <c r="A12" s="32" t="s">
        <v>30</v>
      </c>
      <c r="D12" s="28">
        <v>6.6000000000000005</v>
      </c>
      <c r="E12">
        <v>28</v>
      </c>
      <c r="F12">
        <v>18</v>
      </c>
      <c r="G12" s="7">
        <f t="shared" si="0"/>
        <v>46</v>
      </c>
    </row>
    <row r="15" spans="1:7" ht="52.8" x14ac:dyDescent="0.25">
      <c r="D15" s="29" t="s">
        <v>21</v>
      </c>
    </row>
  </sheetData>
  <mergeCells count="1">
    <mergeCell ref="A3:C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2"/>
  <sheetViews>
    <sheetView tabSelected="1" workbookViewId="0">
      <selection activeCell="Q6" sqref="Q6"/>
    </sheetView>
  </sheetViews>
  <sheetFormatPr defaultColWidth="9.109375" defaultRowHeight="15" x14ac:dyDescent="0.25"/>
  <cols>
    <col min="1" max="1" width="33" style="12" customWidth="1"/>
    <col min="2" max="7" width="7.6640625" style="12" customWidth="1"/>
    <col min="8" max="9" width="7.5546875" style="12" customWidth="1"/>
    <col min="10" max="12" width="7.6640625" style="12" customWidth="1"/>
    <col min="13" max="16384" width="9.109375" style="12"/>
  </cols>
  <sheetData>
    <row r="1" spans="1:15" ht="15.6" x14ac:dyDescent="0.3">
      <c r="A1" s="9" t="s">
        <v>11</v>
      </c>
      <c r="B1" s="9"/>
      <c r="C1" s="9"/>
      <c r="D1" s="9"/>
      <c r="E1" s="9"/>
      <c r="F1" s="9"/>
      <c r="G1" s="9"/>
      <c r="H1" s="9"/>
      <c r="I1" s="11"/>
      <c r="J1" s="11"/>
    </row>
    <row r="2" spans="1:15" ht="15.6" x14ac:dyDescent="0.3">
      <c r="A2" s="9"/>
      <c r="B2" s="9"/>
      <c r="C2" s="9"/>
      <c r="D2" s="9"/>
      <c r="E2" s="9"/>
      <c r="F2" s="9"/>
      <c r="G2" s="9"/>
      <c r="H2" s="9"/>
      <c r="I2" s="11"/>
      <c r="J2" s="11"/>
    </row>
    <row r="3" spans="1:15" ht="15.6" x14ac:dyDescent="0.3">
      <c r="A3" s="67" t="s">
        <v>31</v>
      </c>
      <c r="B3" s="67"/>
      <c r="C3" s="67"/>
      <c r="D3" s="67"/>
      <c r="E3" s="67"/>
      <c r="F3" s="67"/>
      <c r="G3" s="67"/>
      <c r="H3" s="67"/>
      <c r="I3" s="11"/>
      <c r="J3" s="11"/>
    </row>
    <row r="4" spans="1:15" x14ac:dyDescent="0.25">
      <c r="A4" s="10"/>
      <c r="B4" s="10"/>
      <c r="C4" s="10"/>
      <c r="D4" s="10"/>
      <c r="E4" s="10"/>
      <c r="F4" s="10"/>
      <c r="G4" s="10"/>
      <c r="H4" s="10"/>
    </row>
    <row r="5" spans="1:15" ht="15.6" x14ac:dyDescent="0.3">
      <c r="G5" s="66" t="s">
        <v>17</v>
      </c>
      <c r="H5" s="66"/>
      <c r="I5" s="11"/>
      <c r="J5" s="11"/>
      <c r="K5" s="66" t="s">
        <v>18</v>
      </c>
      <c r="L5" s="66"/>
      <c r="M5" s="11"/>
      <c r="N5" s="66" t="s">
        <v>19</v>
      </c>
      <c r="O5" s="66"/>
    </row>
    <row r="6" spans="1:15" s="16" customFormat="1" ht="135" customHeight="1" x14ac:dyDescent="0.25">
      <c r="A6" s="13"/>
      <c r="B6" s="14" t="s">
        <v>2</v>
      </c>
      <c r="C6" s="14" t="s">
        <v>3</v>
      </c>
      <c r="D6" s="14" t="s">
        <v>4</v>
      </c>
      <c r="E6" s="14" t="s">
        <v>5</v>
      </c>
      <c r="F6" s="14" t="s">
        <v>6</v>
      </c>
      <c r="G6" s="14" t="s">
        <v>12</v>
      </c>
      <c r="H6" s="23" t="s">
        <v>13</v>
      </c>
      <c r="J6" s="15" t="str">
        <f>F6</f>
        <v>Evaluator 5</v>
      </c>
      <c r="K6" s="14" t="s">
        <v>15</v>
      </c>
      <c r="L6" s="23" t="s">
        <v>14</v>
      </c>
      <c r="N6" s="14" t="s">
        <v>1</v>
      </c>
      <c r="O6" s="23" t="s">
        <v>16</v>
      </c>
    </row>
    <row r="7" spans="1:15" ht="16.5" customHeight="1" x14ac:dyDescent="0.3">
      <c r="A7" s="33" t="str">
        <f>'5'!A4:D4</f>
        <v>Akme Ventures</v>
      </c>
      <c r="B7" s="17">
        <f>'1'!G4</f>
        <v>36</v>
      </c>
      <c r="C7" s="17">
        <f>'2'!G4</f>
        <v>48.4</v>
      </c>
      <c r="D7" s="17">
        <f>'3'!G4</f>
        <v>14</v>
      </c>
      <c r="E7" s="17">
        <f>'4'!G4</f>
        <v>23.2</v>
      </c>
      <c r="F7" s="18">
        <f>'5'!G4</f>
        <v>28</v>
      </c>
      <c r="G7" s="17">
        <f t="shared" ref="G7:G13" si="0">AVERAGE(B7:F7)</f>
        <v>29.920000000000005</v>
      </c>
      <c r="H7" s="24">
        <f>RANK(G7,$G$7:$G$15,0)</f>
        <v>8</v>
      </c>
      <c r="J7" s="35">
        <f>'5'!D4</f>
        <v>17.399999999999999</v>
      </c>
      <c r="K7" s="17">
        <f>AVERAGE(J7)</f>
        <v>17.399999999999999</v>
      </c>
      <c r="L7" s="24">
        <f>RANK(K7,$K$7:$K$15,0)</f>
        <v>2</v>
      </c>
      <c r="N7" s="20">
        <f>G7+K7</f>
        <v>47.320000000000007</v>
      </c>
      <c r="O7" s="24">
        <f>RANK(N7,$N$7:$N$15,0)</f>
        <v>9</v>
      </c>
    </row>
    <row r="8" spans="1:15" s="42" customFormat="1" ht="16.5" customHeight="1" x14ac:dyDescent="0.3">
      <c r="A8" s="37" t="str">
        <f>'5'!A5:D5</f>
        <v>Doner</v>
      </c>
      <c r="B8" s="38">
        <f>'1'!G5</f>
        <v>70</v>
      </c>
      <c r="C8" s="38">
        <f>'2'!G5</f>
        <v>65.800000000000011</v>
      </c>
      <c r="D8" s="38">
        <f>'3'!G5</f>
        <v>56</v>
      </c>
      <c r="E8" s="38">
        <f>'4'!G5</f>
        <v>62</v>
      </c>
      <c r="F8" s="39">
        <f>'5'!G5</f>
        <v>60</v>
      </c>
      <c r="G8" s="40">
        <f t="shared" si="0"/>
        <v>62.760000000000005</v>
      </c>
      <c r="H8" s="41">
        <f t="shared" ref="H8:H15" si="1">RANK(G8,$G$7:$G$15,0)</f>
        <v>1</v>
      </c>
      <c r="J8" s="43">
        <f>'5'!D5</f>
        <v>7.1999999999999993</v>
      </c>
      <c r="K8" s="40">
        <f t="shared" ref="K8:K13" si="2">AVERAGE(J8)</f>
        <v>7.1999999999999993</v>
      </c>
      <c r="L8" s="41">
        <f t="shared" ref="L8:L15" si="3">RANK(K8,$K$7:$K$15,0)</f>
        <v>6</v>
      </c>
      <c r="N8" s="44">
        <f t="shared" ref="N8:N13" si="4">G8+K8</f>
        <v>69.960000000000008</v>
      </c>
      <c r="O8" s="41">
        <f t="shared" ref="O8:O15" si="5">RANK(N8,$N$7:$N$15,0)</f>
        <v>1</v>
      </c>
    </row>
    <row r="9" spans="1:15" ht="16.5" customHeight="1" x14ac:dyDescent="0.3">
      <c r="A9" s="34" t="str">
        <f>'5'!A6:D6</f>
        <v>Heavy Content Studios Inc</v>
      </c>
      <c r="B9" s="17">
        <f>'1'!G6</f>
        <v>48</v>
      </c>
      <c r="C9" s="17">
        <f>'2'!G6</f>
        <v>66.400000000000006</v>
      </c>
      <c r="D9" s="17">
        <f>'3'!G6</f>
        <v>62</v>
      </c>
      <c r="E9" s="17">
        <f>'4'!G6</f>
        <v>56</v>
      </c>
      <c r="F9" s="18">
        <f>'5'!G6</f>
        <v>53</v>
      </c>
      <c r="G9" s="19">
        <f t="shared" si="0"/>
        <v>57.08</v>
      </c>
      <c r="H9" s="24">
        <f t="shared" si="1"/>
        <v>3</v>
      </c>
      <c r="J9" s="36">
        <f>'5'!D6</f>
        <v>7.8000000000000007</v>
      </c>
      <c r="K9" s="19">
        <f t="shared" si="2"/>
        <v>7.8000000000000007</v>
      </c>
      <c r="L9" s="24">
        <f t="shared" si="3"/>
        <v>5</v>
      </c>
      <c r="N9" s="21">
        <f t="shared" si="4"/>
        <v>64.88</v>
      </c>
      <c r="O9" s="24">
        <f t="shared" si="5"/>
        <v>4</v>
      </c>
    </row>
    <row r="10" spans="1:15" ht="15.6" x14ac:dyDescent="0.3">
      <c r="A10" s="34" t="str">
        <f>'5'!A7:D7</f>
        <v>MWM Partners</v>
      </c>
      <c r="B10" s="17">
        <f>'1'!G7</f>
        <v>42</v>
      </c>
      <c r="C10" s="17">
        <f>'2'!G7</f>
        <v>65.800000000000011</v>
      </c>
      <c r="D10" s="17">
        <f>'3'!G7</f>
        <v>56</v>
      </c>
      <c r="E10" s="17">
        <f>'4'!G7</f>
        <v>62</v>
      </c>
      <c r="F10" s="18">
        <f>'5'!G7</f>
        <v>59</v>
      </c>
      <c r="G10" s="19">
        <f t="shared" si="0"/>
        <v>56.96</v>
      </c>
      <c r="H10" s="24">
        <f t="shared" si="1"/>
        <v>4</v>
      </c>
      <c r="J10" s="36">
        <f>'5'!D7</f>
        <v>6</v>
      </c>
      <c r="K10" s="19">
        <f t="shared" si="2"/>
        <v>6</v>
      </c>
      <c r="L10" s="24">
        <f t="shared" si="3"/>
        <v>8</v>
      </c>
      <c r="N10" s="21">
        <f t="shared" si="4"/>
        <v>62.96</v>
      </c>
      <c r="O10" s="24">
        <f t="shared" si="5"/>
        <v>5</v>
      </c>
    </row>
    <row r="11" spans="1:15" ht="15.6" x14ac:dyDescent="0.3">
      <c r="A11" s="34" t="str">
        <f>'5'!A8:D8</f>
        <v>Neoscape Inc</v>
      </c>
      <c r="B11" s="17">
        <f>'1'!G8</f>
        <v>48</v>
      </c>
      <c r="C11" s="17">
        <f>'2'!G8</f>
        <v>54.2</v>
      </c>
      <c r="D11" s="17">
        <f>'3'!G8</f>
        <v>42</v>
      </c>
      <c r="E11" s="17">
        <f>'4'!G8</f>
        <v>34</v>
      </c>
      <c r="F11" s="18">
        <f>'5'!G8</f>
        <v>42</v>
      </c>
      <c r="G11" s="19">
        <f t="shared" si="0"/>
        <v>44.04</v>
      </c>
      <c r="H11" s="24">
        <f t="shared" si="1"/>
        <v>7</v>
      </c>
      <c r="J11" s="36">
        <f>'5'!D8</f>
        <v>16.799999999999997</v>
      </c>
      <c r="K11" s="19">
        <f t="shared" si="2"/>
        <v>16.799999999999997</v>
      </c>
      <c r="L11" s="24">
        <f t="shared" si="3"/>
        <v>3</v>
      </c>
      <c r="N11" s="21">
        <f t="shared" si="4"/>
        <v>60.839999999999996</v>
      </c>
      <c r="O11" s="24">
        <f t="shared" si="5"/>
        <v>6</v>
      </c>
    </row>
    <row r="12" spans="1:15" ht="15.6" x14ac:dyDescent="0.3">
      <c r="A12" s="34" t="str">
        <f>'5'!A9:D9</f>
        <v>SimpsonScarborough</v>
      </c>
      <c r="B12" s="17">
        <f>'1'!G9</f>
        <v>56</v>
      </c>
      <c r="C12" s="17">
        <f>'2'!G9</f>
        <v>60.599999999999994</v>
      </c>
      <c r="D12" s="17">
        <f>'3'!G9</f>
        <v>62</v>
      </c>
      <c r="E12" s="17">
        <f>'4'!G9</f>
        <v>42</v>
      </c>
      <c r="F12" s="18">
        <f>'5'!G9</f>
        <v>46</v>
      </c>
      <c r="G12" s="19">
        <f t="shared" si="0"/>
        <v>53.320000000000007</v>
      </c>
      <c r="H12" s="24">
        <f t="shared" si="1"/>
        <v>5</v>
      </c>
      <c r="J12" s="36">
        <f>'5'!D9</f>
        <v>12</v>
      </c>
      <c r="K12" s="19">
        <f t="shared" si="2"/>
        <v>12</v>
      </c>
      <c r="L12" s="24">
        <f t="shared" si="3"/>
        <v>4</v>
      </c>
      <c r="N12" s="21">
        <f t="shared" si="4"/>
        <v>65.320000000000007</v>
      </c>
      <c r="O12" s="24">
        <f t="shared" si="5"/>
        <v>2</v>
      </c>
    </row>
    <row r="13" spans="1:15" ht="15.6" x14ac:dyDescent="0.3">
      <c r="A13" s="34" t="str">
        <f>'5'!A10:D10</f>
        <v>Truth and Consequences LLC</v>
      </c>
      <c r="B13" s="17">
        <f>'1'!G10</f>
        <v>70</v>
      </c>
      <c r="C13" s="17">
        <f>'2'!G10</f>
        <v>59.4</v>
      </c>
      <c r="D13" s="17">
        <f>'3'!G10</f>
        <v>62</v>
      </c>
      <c r="E13" s="17">
        <f>'4'!G10</f>
        <v>56</v>
      </c>
      <c r="F13" s="18">
        <f>'5'!G10</f>
        <v>49</v>
      </c>
      <c r="G13" s="19">
        <f t="shared" si="0"/>
        <v>59.279999999999994</v>
      </c>
      <c r="H13" s="24">
        <f t="shared" si="1"/>
        <v>2</v>
      </c>
      <c r="J13" s="36">
        <f>'5'!D10</f>
        <v>6</v>
      </c>
      <c r="K13" s="19">
        <f t="shared" si="2"/>
        <v>6</v>
      </c>
      <c r="L13" s="24">
        <f t="shared" si="3"/>
        <v>8</v>
      </c>
      <c r="N13" s="21">
        <f t="shared" si="4"/>
        <v>65.28</v>
      </c>
      <c r="O13" s="24">
        <f t="shared" si="5"/>
        <v>3</v>
      </c>
    </row>
    <row r="14" spans="1:15" ht="15.6" x14ac:dyDescent="0.3">
      <c r="A14" s="33" t="str">
        <f>'5'!A11:D11</f>
        <v>Wonder Frame Studio</v>
      </c>
      <c r="B14" s="17">
        <f>'1'!G11</f>
        <v>22</v>
      </c>
      <c r="C14" s="17">
        <f>'2'!G11</f>
        <v>50</v>
      </c>
      <c r="D14" s="17">
        <f>'3'!G11</f>
        <v>14</v>
      </c>
      <c r="E14" s="17">
        <f>'4'!G11</f>
        <v>28</v>
      </c>
      <c r="F14" s="18">
        <f>'5'!G11</f>
        <v>22</v>
      </c>
      <c r="G14" s="17">
        <f t="shared" ref="G14:G15" si="6">AVERAGE(B14:F14)</f>
        <v>27.2</v>
      </c>
      <c r="H14" s="24">
        <f t="shared" si="1"/>
        <v>9</v>
      </c>
      <c r="J14" s="35">
        <f>'5'!D11</f>
        <v>30</v>
      </c>
      <c r="K14" s="17">
        <f>AVERAGE(J14)</f>
        <v>30</v>
      </c>
      <c r="L14" s="24">
        <f t="shared" si="3"/>
        <v>1</v>
      </c>
      <c r="N14" s="20">
        <f>G14+K14</f>
        <v>57.2</v>
      </c>
      <c r="O14" s="24">
        <f t="shared" si="5"/>
        <v>7</v>
      </c>
    </row>
    <row r="15" spans="1:15" ht="15.6" x14ac:dyDescent="0.3">
      <c r="A15" s="34" t="str">
        <f>'5'!A12:D12</f>
        <v>XPL LLC</v>
      </c>
      <c r="B15" s="17">
        <f>'1'!G12</f>
        <v>56</v>
      </c>
      <c r="C15" s="17">
        <f>'2'!G12</f>
        <v>54.6</v>
      </c>
      <c r="D15" s="17">
        <f>'3'!G12</f>
        <v>50</v>
      </c>
      <c r="E15" s="17">
        <f>'4'!G12</f>
        <v>46</v>
      </c>
      <c r="F15" s="18">
        <f>'5'!G12</f>
        <v>46</v>
      </c>
      <c r="G15" s="19">
        <f t="shared" si="6"/>
        <v>50.519999999999996</v>
      </c>
      <c r="H15" s="24">
        <f t="shared" si="1"/>
        <v>6</v>
      </c>
      <c r="J15" s="36">
        <f>'5'!D12</f>
        <v>6.6000000000000005</v>
      </c>
      <c r="K15" s="19">
        <f t="shared" ref="K15" si="7">AVERAGE(J15)</f>
        <v>6.6000000000000005</v>
      </c>
      <c r="L15" s="24">
        <f t="shared" si="3"/>
        <v>7</v>
      </c>
      <c r="N15" s="21">
        <f t="shared" ref="N15" si="8">G15+K15</f>
        <v>57.12</v>
      </c>
      <c r="O15" s="24">
        <f t="shared" si="5"/>
        <v>8</v>
      </c>
    </row>
    <row r="31" spans="1:1" x14ac:dyDescent="0.25">
      <c r="A31" s="22" t="s">
        <v>20</v>
      </c>
    </row>
    <row r="32" spans="1:1" x14ac:dyDescent="0.25">
      <c r="A32" s="22"/>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A087-587C-4AEC-AB07-0061B244530B}">
  <dimension ref="A1:AB54"/>
  <sheetViews>
    <sheetView zoomScale="85" zoomScaleNormal="85" workbookViewId="0">
      <selection activeCell="A13" sqref="A13"/>
    </sheetView>
  </sheetViews>
  <sheetFormatPr defaultColWidth="9.109375" defaultRowHeight="13.2" x14ac:dyDescent="0.25"/>
  <cols>
    <col min="1" max="1" width="26.6640625" style="45" customWidth="1"/>
    <col min="2" max="28" width="9.5546875" style="45" customWidth="1"/>
    <col min="29" max="16384" width="9.109375" style="45"/>
  </cols>
  <sheetData>
    <row r="1" spans="1:10" ht="15.75" customHeight="1" x14ac:dyDescent="0.3">
      <c r="A1" s="68" t="s">
        <v>44</v>
      </c>
      <c r="B1" s="68"/>
      <c r="C1" s="68"/>
      <c r="D1" s="68"/>
      <c r="E1" s="68"/>
      <c r="F1" s="68"/>
      <c r="G1" s="68"/>
      <c r="H1" s="68"/>
      <c r="I1" s="68"/>
      <c r="J1" s="64"/>
    </row>
    <row r="2" spans="1:10" ht="15.6" x14ac:dyDescent="0.3">
      <c r="A2" s="77" t="s">
        <v>31</v>
      </c>
      <c r="B2" s="77"/>
      <c r="C2" s="77"/>
      <c r="D2" s="77"/>
      <c r="E2" s="77"/>
      <c r="F2" s="77"/>
      <c r="G2" s="77"/>
      <c r="H2" s="77"/>
      <c r="I2" s="77"/>
      <c r="J2" s="63"/>
    </row>
    <row r="3" spans="1:10" x14ac:dyDescent="0.25">
      <c r="A3" s="62" t="s">
        <v>43</v>
      </c>
      <c r="B3" s="75"/>
      <c r="C3" s="75"/>
      <c r="D3" s="75"/>
    </row>
    <row r="4" spans="1:10" ht="15" customHeight="1" x14ac:dyDescent="0.25">
      <c r="A4" s="62" t="s">
        <v>42</v>
      </c>
      <c r="B4" s="76" t="s">
        <v>41</v>
      </c>
      <c r="C4" s="76"/>
      <c r="D4" s="76"/>
      <c r="E4" s="61"/>
    </row>
    <row r="5" spans="1:10" ht="20.25" customHeight="1" x14ac:dyDescent="0.3">
      <c r="A5" s="83" t="s">
        <v>40</v>
      </c>
      <c r="B5" s="83"/>
      <c r="C5" s="60"/>
      <c r="D5" s="60"/>
      <c r="E5" s="60"/>
      <c r="F5" s="60"/>
      <c r="G5" s="60"/>
    </row>
    <row r="6" spans="1:10" ht="24.75" customHeight="1" thickBot="1" x14ac:dyDescent="0.3">
      <c r="A6" s="59"/>
      <c r="B6" s="84" t="s">
        <v>39</v>
      </c>
      <c r="C6" s="84"/>
      <c r="D6" s="84"/>
      <c r="E6" s="84"/>
      <c r="F6" s="84"/>
      <c r="G6" s="84"/>
      <c r="H6" s="84"/>
      <c r="I6" s="84"/>
    </row>
    <row r="7" spans="1:10" ht="15" customHeight="1" x14ac:dyDescent="0.3">
      <c r="B7" s="58"/>
    </row>
    <row r="8" spans="1:10" ht="15" customHeight="1" x14ac:dyDescent="0.3">
      <c r="B8" s="58"/>
    </row>
    <row r="9" spans="1:10" ht="15" customHeight="1" x14ac:dyDescent="0.3">
      <c r="B9" s="58"/>
    </row>
    <row r="10" spans="1:10" ht="15" customHeight="1" x14ac:dyDescent="0.25"/>
    <row r="11" spans="1:10" ht="11.25" customHeight="1" thickBot="1" x14ac:dyDescent="0.3"/>
    <row r="12" spans="1:10" s="57" customFormat="1" ht="13.8" thickBot="1" x14ac:dyDescent="0.3">
      <c r="B12" s="69" t="s">
        <v>38</v>
      </c>
      <c r="C12" s="70"/>
      <c r="D12" s="71"/>
      <c r="E12" s="69" t="s">
        <v>37</v>
      </c>
      <c r="F12" s="70"/>
      <c r="G12" s="71"/>
      <c r="H12" s="69" t="s">
        <v>36</v>
      </c>
      <c r="I12" s="70"/>
      <c r="J12" s="71"/>
    </row>
    <row r="13" spans="1:10" s="57" customFormat="1" ht="112.5" customHeight="1" x14ac:dyDescent="0.25">
      <c r="B13" s="79" t="s">
        <v>45</v>
      </c>
      <c r="C13" s="80"/>
      <c r="D13" s="81"/>
      <c r="E13" s="82" t="s">
        <v>35</v>
      </c>
      <c r="F13" s="80"/>
      <c r="G13" s="81"/>
      <c r="H13" s="82" t="s">
        <v>34</v>
      </c>
      <c r="I13" s="80"/>
      <c r="J13" s="81"/>
    </row>
    <row r="14" spans="1:10" s="54" customFormat="1" ht="11.25" customHeight="1" x14ac:dyDescent="0.2">
      <c r="A14" s="56"/>
      <c r="B14" s="72" t="s">
        <v>33</v>
      </c>
      <c r="C14" s="73"/>
      <c r="D14" s="74"/>
      <c r="E14" s="72" t="s">
        <v>33</v>
      </c>
      <c r="F14" s="73"/>
      <c r="G14" s="74"/>
      <c r="H14" s="72" t="s">
        <v>33</v>
      </c>
      <c r="I14" s="73"/>
      <c r="J14" s="74"/>
    </row>
    <row r="15" spans="1:10" s="54" customFormat="1" x14ac:dyDescent="0.25">
      <c r="A15" s="55" t="s">
        <v>22</v>
      </c>
      <c r="B15" s="78"/>
      <c r="C15" s="78"/>
      <c r="D15" s="78"/>
      <c r="E15" s="78"/>
      <c r="F15" s="78"/>
      <c r="G15" s="78"/>
      <c r="H15" s="78"/>
      <c r="I15" s="78"/>
      <c r="J15" s="78"/>
    </row>
    <row r="16" spans="1:10" s="54" customFormat="1" x14ac:dyDescent="0.25">
      <c r="A16" s="55" t="s">
        <v>23</v>
      </c>
      <c r="B16" s="78"/>
      <c r="C16" s="78"/>
      <c r="D16" s="78"/>
      <c r="E16" s="78"/>
      <c r="F16" s="78"/>
      <c r="G16" s="78"/>
      <c r="H16" s="78"/>
      <c r="I16" s="78"/>
      <c r="J16" s="78"/>
    </row>
    <row r="17" spans="1:28" s="54" customFormat="1" ht="12" customHeight="1" x14ac:dyDescent="0.25">
      <c r="A17" s="55" t="s">
        <v>24</v>
      </c>
      <c r="B17" s="78"/>
      <c r="C17" s="78"/>
      <c r="D17" s="78"/>
      <c r="E17" s="78"/>
      <c r="F17" s="78"/>
      <c r="G17" s="78"/>
      <c r="H17" s="78"/>
      <c r="I17" s="78"/>
      <c r="J17" s="78"/>
    </row>
    <row r="18" spans="1:28" s="54" customFormat="1" x14ac:dyDescent="0.25">
      <c r="A18" s="55" t="s">
        <v>25</v>
      </c>
      <c r="B18" s="78"/>
      <c r="C18" s="78"/>
      <c r="D18" s="78"/>
      <c r="E18" s="78"/>
      <c r="F18" s="78"/>
      <c r="G18" s="78"/>
      <c r="H18" s="78"/>
      <c r="I18" s="78"/>
      <c r="J18" s="78"/>
    </row>
    <row r="19" spans="1:28" s="54" customFormat="1" x14ac:dyDescent="0.25">
      <c r="A19" s="55" t="s">
        <v>26</v>
      </c>
      <c r="B19" s="78"/>
      <c r="C19" s="78"/>
      <c r="D19" s="78"/>
      <c r="E19" s="78"/>
      <c r="F19" s="78"/>
      <c r="G19" s="78"/>
      <c r="H19" s="78"/>
      <c r="I19" s="78"/>
      <c r="J19" s="78"/>
    </row>
    <row r="20" spans="1:28" s="54" customFormat="1" x14ac:dyDescent="0.25">
      <c r="A20" s="55" t="s">
        <v>27</v>
      </c>
      <c r="B20" s="78"/>
      <c r="C20" s="78"/>
      <c r="D20" s="78"/>
      <c r="E20" s="78"/>
      <c r="F20" s="78"/>
      <c r="G20" s="78"/>
      <c r="H20" s="78"/>
      <c r="I20" s="78"/>
      <c r="J20" s="78"/>
    </row>
    <row r="21" spans="1:28" s="54" customFormat="1" ht="12.75" customHeight="1" x14ac:dyDescent="0.25">
      <c r="A21" s="55" t="s">
        <v>28</v>
      </c>
      <c r="B21" s="78"/>
      <c r="C21" s="78"/>
      <c r="D21" s="78"/>
      <c r="E21" s="78"/>
      <c r="F21" s="78"/>
      <c r="G21" s="78"/>
      <c r="H21" s="78"/>
      <c r="I21" s="78"/>
      <c r="J21" s="78"/>
    </row>
    <row r="22" spans="1:28" s="54" customFormat="1" x14ac:dyDescent="0.25">
      <c r="A22" s="55" t="s">
        <v>29</v>
      </c>
      <c r="B22" s="78"/>
      <c r="C22" s="78"/>
      <c r="D22" s="78"/>
      <c r="E22" s="78"/>
      <c r="F22" s="78"/>
      <c r="G22" s="78"/>
      <c r="H22" s="78"/>
      <c r="I22" s="78"/>
      <c r="J22" s="78"/>
    </row>
    <row r="23" spans="1:28" s="54" customFormat="1" x14ac:dyDescent="0.25">
      <c r="A23" s="55" t="s">
        <v>30</v>
      </c>
      <c r="B23" s="78"/>
      <c r="C23" s="78"/>
      <c r="D23" s="78"/>
      <c r="E23" s="78"/>
      <c r="F23" s="78"/>
      <c r="G23" s="78"/>
      <c r="H23" s="78"/>
      <c r="I23" s="78"/>
      <c r="J23" s="78"/>
    </row>
    <row r="24" spans="1:28" s="52" customFormat="1" ht="7.5" customHeight="1" x14ac:dyDescent="0.2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row>
    <row r="25" spans="1:28" s="51" customFormat="1" ht="6.75" customHeight="1" x14ac:dyDescent="0.25"/>
    <row r="27" spans="1:28" x14ac:dyDescent="0.25">
      <c r="A27" s="50"/>
      <c r="G27" s="47"/>
      <c r="H27" s="47"/>
    </row>
    <row r="28" spans="1:28" x14ac:dyDescent="0.25">
      <c r="A28" s="49"/>
      <c r="G28" s="47"/>
      <c r="H28" s="47"/>
      <c r="I28" s="47"/>
      <c r="J28" s="47"/>
    </row>
    <row r="29" spans="1:28" x14ac:dyDescent="0.25">
      <c r="A29" s="48"/>
      <c r="B29" s="48"/>
      <c r="C29" s="48"/>
      <c r="G29" s="47"/>
      <c r="H29" s="47"/>
      <c r="I29" s="47"/>
      <c r="J29" s="47"/>
    </row>
    <row r="30" spans="1:28" x14ac:dyDescent="0.25">
      <c r="A30" s="48"/>
      <c r="B30" s="48"/>
      <c r="C30" s="48"/>
      <c r="G30" s="47"/>
      <c r="H30" s="47"/>
      <c r="I30" s="47"/>
      <c r="J30" s="47"/>
    </row>
    <row r="31" spans="1:28" x14ac:dyDescent="0.25">
      <c r="A31" s="48"/>
      <c r="B31" s="48"/>
      <c r="C31" s="48"/>
      <c r="G31" s="47"/>
      <c r="H31" s="47"/>
      <c r="I31" s="47"/>
      <c r="J31" s="47"/>
    </row>
    <row r="32" spans="1:28" x14ac:dyDescent="0.25">
      <c r="A32" s="48"/>
      <c r="B32" s="48"/>
      <c r="C32" s="48"/>
      <c r="G32" s="47"/>
      <c r="H32" s="47"/>
      <c r="I32" s="47"/>
      <c r="J32" s="47"/>
    </row>
    <row r="33" spans="1:13" x14ac:dyDescent="0.25">
      <c r="A33" s="48"/>
      <c r="B33" s="48"/>
      <c r="C33" s="48"/>
      <c r="G33" s="47"/>
      <c r="H33" s="47"/>
      <c r="I33" s="47"/>
      <c r="J33" s="47"/>
    </row>
    <row r="34" spans="1:13" x14ac:dyDescent="0.25">
      <c r="A34" s="48"/>
      <c r="B34" s="48"/>
      <c r="C34" s="48"/>
      <c r="G34" s="47"/>
      <c r="H34" s="47"/>
      <c r="I34" s="47"/>
      <c r="J34" s="47"/>
    </row>
    <row r="35" spans="1:13" x14ac:dyDescent="0.25">
      <c r="A35" s="48"/>
      <c r="B35" s="48"/>
      <c r="C35" s="48"/>
      <c r="G35" s="47"/>
      <c r="H35" s="47"/>
      <c r="I35" s="47"/>
      <c r="J35" s="47"/>
    </row>
    <row r="36" spans="1:13" x14ac:dyDescent="0.25">
      <c r="I36" s="47"/>
      <c r="J36" s="47"/>
      <c r="K36" s="47"/>
      <c r="L36" s="47"/>
    </row>
    <row r="37" spans="1:13" x14ac:dyDescent="0.25">
      <c r="I37" s="47"/>
      <c r="J37" s="47"/>
      <c r="K37" s="47"/>
      <c r="L37" s="47"/>
      <c r="M37" s="47"/>
    </row>
    <row r="38" spans="1:13" x14ac:dyDescent="0.25">
      <c r="L38" s="47"/>
      <c r="M38" s="47"/>
    </row>
    <row r="39" spans="1:13" x14ac:dyDescent="0.25">
      <c r="L39" s="47"/>
      <c r="M39" s="47"/>
    </row>
    <row r="40" spans="1:13" x14ac:dyDescent="0.25">
      <c r="L40" s="47"/>
      <c r="M40" s="47"/>
    </row>
    <row r="41" spans="1:13" x14ac:dyDescent="0.25">
      <c r="L41" s="47"/>
      <c r="M41" s="47"/>
    </row>
    <row r="54" spans="1:1" x14ac:dyDescent="0.25">
      <c r="A54" s="46" t="s">
        <v>32</v>
      </c>
    </row>
  </sheetData>
  <mergeCells count="42">
    <mergeCell ref="H21:J21"/>
    <mergeCell ref="E23:G23"/>
    <mergeCell ref="H23:J23"/>
    <mergeCell ref="E22:G22"/>
    <mergeCell ref="H22:J22"/>
    <mergeCell ref="A5:B5"/>
    <mergeCell ref="B6:I6"/>
    <mergeCell ref="B15:D15"/>
    <mergeCell ref="B16:D16"/>
    <mergeCell ref="B17:D17"/>
    <mergeCell ref="B18:D18"/>
    <mergeCell ref="B19:D19"/>
    <mergeCell ref="B23:D23"/>
    <mergeCell ref="E15:G15"/>
    <mergeCell ref="H15:J15"/>
    <mergeCell ref="E16:G16"/>
    <mergeCell ref="H16:J16"/>
    <mergeCell ref="E18:G18"/>
    <mergeCell ref="B20:D20"/>
    <mergeCell ref="B21:D21"/>
    <mergeCell ref="B22:D22"/>
    <mergeCell ref="B13:D13"/>
    <mergeCell ref="E13:G13"/>
    <mergeCell ref="E21:G21"/>
    <mergeCell ref="E17:G17"/>
    <mergeCell ref="H17:J17"/>
    <mergeCell ref="E19:G19"/>
    <mergeCell ref="H19:J19"/>
    <mergeCell ref="E20:G20"/>
    <mergeCell ref="H20:J20"/>
    <mergeCell ref="H18:J18"/>
    <mergeCell ref="A1:I1"/>
    <mergeCell ref="H12:J12"/>
    <mergeCell ref="B14:D14"/>
    <mergeCell ref="E14:G14"/>
    <mergeCell ref="H14:J14"/>
    <mergeCell ref="B3:D3"/>
    <mergeCell ref="B4:D4"/>
    <mergeCell ref="A2:I2"/>
    <mergeCell ref="E12:G12"/>
    <mergeCell ref="B12:D12"/>
    <mergeCell ref="H13:J13"/>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2026-01-15T15:25:39Z</dcterms:modified>
</cp:coreProperties>
</file>