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T:\PURCHASING_New\01_Archives\FY2026\"/>
    </mc:Choice>
  </mc:AlternateContent>
  <xr:revisionPtr revIDLastSave="0" documentId="13_ncr:1_{0E0B2B98-D51D-4197-85A8-168719921897}" xr6:coauthVersionLast="47" xr6:coauthVersionMax="47" xr10:uidLastSave="{00000000-0000-0000-0000-000000000000}"/>
  <bookViews>
    <workbookView xWindow="-108" yWindow="-108" windowWidth="23256" windowHeight="12456" tabRatio="649" activeTab="5" xr2:uid="{00000000-000D-0000-FFFF-FFFF00000000}"/>
  </bookViews>
  <sheets>
    <sheet name="1" sheetId="5" r:id="rId1"/>
    <sheet name="2" sheetId="9" r:id="rId2"/>
    <sheet name="3" sheetId="10" r:id="rId3"/>
    <sheet name="4" sheetId="11" r:id="rId4"/>
    <sheet name="5" sheetId="4" r:id="rId5"/>
    <sheet name="Summary" sheetId="1" r:id="rId6"/>
    <sheet name="Evaluation" sheetId="12"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8" i="1" l="1"/>
  <c r="C8" i="1"/>
  <c r="D8" i="1"/>
  <c r="E8" i="1"/>
  <c r="F8" i="1"/>
  <c r="B9" i="1"/>
  <c r="C9" i="1"/>
  <c r="D9" i="1"/>
  <c r="E9" i="1"/>
  <c r="F9" i="1"/>
  <c r="B10" i="1"/>
  <c r="C10" i="1"/>
  <c r="D10" i="1"/>
  <c r="E10" i="1"/>
  <c r="F10" i="1"/>
  <c r="B11" i="1"/>
  <c r="C11" i="1"/>
  <c r="D11" i="1"/>
  <c r="E11" i="1"/>
  <c r="F11" i="1"/>
  <c r="B7" i="1"/>
  <c r="C7" i="1"/>
  <c r="D7" i="1"/>
  <c r="E7" i="1"/>
  <c r="F7" i="1"/>
  <c r="I8" i="4" l="1"/>
  <c r="I7" i="4"/>
  <c r="I6" i="4"/>
  <c r="I5" i="4"/>
  <c r="I4" i="4"/>
  <c r="I8" i="11"/>
  <c r="I7" i="11"/>
  <c r="I6" i="11"/>
  <c r="I5" i="11"/>
  <c r="I4" i="11"/>
  <c r="I8" i="10"/>
  <c r="I7" i="10"/>
  <c r="I6" i="10"/>
  <c r="I5" i="10"/>
  <c r="I4" i="10"/>
  <c r="I8" i="9"/>
  <c r="I7" i="9"/>
  <c r="I6" i="9"/>
  <c r="I5" i="9"/>
  <c r="I4" i="9"/>
  <c r="I8" i="5"/>
  <c r="I7" i="5"/>
  <c r="I6" i="5"/>
  <c r="I5" i="5"/>
  <c r="I4" i="5"/>
  <c r="J7" i="1" l="1"/>
  <c r="K7" i="1" s="1"/>
  <c r="J9" i="1"/>
  <c r="K9" i="1" s="1"/>
  <c r="J8" i="1"/>
  <c r="K8" i="1" s="1"/>
  <c r="J10" i="1"/>
  <c r="K10" i="1" s="1"/>
  <c r="J11" i="1"/>
  <c r="K11" i="1" s="1"/>
  <c r="J6" i="1"/>
  <c r="A10" i="1"/>
  <c r="A11" i="1"/>
  <c r="L8" i="1" l="1"/>
  <c r="L9" i="1"/>
  <c r="L11" i="1"/>
  <c r="L10" i="1"/>
  <c r="L7" i="1"/>
  <c r="G10" i="1"/>
  <c r="N10" i="1" s="1"/>
  <c r="G11" i="1"/>
  <c r="N11" i="1" s="1"/>
  <c r="A8" i="1" l="1"/>
  <c r="A9" i="1"/>
  <c r="A7" i="1"/>
  <c r="G7" i="1" l="1"/>
  <c r="N7" i="1" s="1"/>
  <c r="G9" i="1"/>
  <c r="N9" i="1" s="1"/>
  <c r="G8" i="1"/>
  <c r="N8" i="1" s="1"/>
  <c r="O8" i="1" l="1"/>
  <c r="O9" i="1"/>
  <c r="O7" i="1"/>
  <c r="O10" i="1"/>
  <c r="O11" i="1"/>
  <c r="H8" i="1"/>
  <c r="H9" i="1"/>
  <c r="H10" i="1"/>
  <c r="H11" i="1"/>
  <c r="H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00000000-0006-0000-0000-000001000000}">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List>
</comments>
</file>

<file path=xl/sharedStrings.xml><?xml version="1.0" encoding="utf-8"?>
<sst xmlns="http://schemas.openxmlformats.org/spreadsheetml/2006/main" count="114" uniqueCount="47">
  <si>
    <t xml:space="preserve">RESPONDENT SUMMARY </t>
  </si>
  <si>
    <t>Total Score</t>
  </si>
  <si>
    <t>Evaluator 1</t>
  </si>
  <si>
    <t>Evaluator 2</t>
  </si>
  <si>
    <t>Evaluator 3</t>
  </si>
  <si>
    <t>Evaluator 4</t>
  </si>
  <si>
    <t>Evaluator 5</t>
  </si>
  <si>
    <t>Criteria 1</t>
  </si>
  <si>
    <t>Criteria 2</t>
  </si>
  <si>
    <t>Criteria 3</t>
  </si>
  <si>
    <t>Criteria 4</t>
  </si>
  <si>
    <t>Criteria 5</t>
  </si>
  <si>
    <t>Total</t>
  </si>
  <si>
    <t>EVALUATION SUMMARY</t>
  </si>
  <si>
    <t>Average Tech. Score</t>
  </si>
  <si>
    <t>Technical Ranking</t>
  </si>
  <si>
    <t>Non Tech Ranking</t>
  </si>
  <si>
    <t>Non-Tech Score (cost)</t>
  </si>
  <si>
    <t>Total Ranking</t>
  </si>
  <si>
    <t>Technical</t>
  </si>
  <si>
    <t>Non Technical</t>
  </si>
  <si>
    <t>Summary</t>
  </si>
  <si>
    <t>Only PM scores Criteria 1 Cost</t>
  </si>
  <si>
    <t>Aftermath Services LLC</t>
  </si>
  <si>
    <t>Clean Harbors Environmental Services Inc</t>
  </si>
  <si>
    <t>MedSharps</t>
  </si>
  <si>
    <t>Sharps Medical Waste Services</t>
  </si>
  <si>
    <t>XL Eagle</t>
  </si>
  <si>
    <t>RFP-730-UofH-3065 Biological Waste Disposal FY26</t>
  </si>
  <si>
    <t xml:space="preserve"> </t>
  </si>
  <si>
    <t>Points (1-5)</t>
  </si>
  <si>
    <t>Criterion 5 Previous performance on state or other IHE work</t>
  </si>
  <si>
    <t>Criterion 4 Compliance history</t>
  </si>
  <si>
    <t>Criterion 3 Value of goods and services offered</t>
  </si>
  <si>
    <t>Criterion 2 Ability to meet service and container requirements</t>
  </si>
  <si>
    <t xml:space="preserve"> Criteria 5</t>
  </si>
  <si>
    <t xml:space="preserve"> Criteria 4</t>
  </si>
  <si>
    <t xml:space="preserve"> Criteria 3</t>
  </si>
  <si>
    <t xml:space="preserve"> Criteria 2</t>
  </si>
  <si>
    <t xml:space="preserve"> Criteria 1</t>
  </si>
  <si>
    <t>By initialing, I agree that I have read and understood the Non Disclosure Agreement.</t>
  </si>
  <si>
    <t>Non Disclosure Agreement</t>
  </si>
  <si>
    <t>Per email instructions</t>
  </si>
  <si>
    <t>Evaluation Due Date</t>
  </si>
  <si>
    <t>Evaluator Name</t>
  </si>
  <si>
    <t xml:space="preserve">University of Houston Evaluation Matrix </t>
  </si>
  <si>
    <r>
      <rPr>
        <sz val="8"/>
        <rFont val="Arial"/>
        <family val="2"/>
      </rPr>
      <t xml:space="preserve">Criterion 1 Cost </t>
    </r>
    <r>
      <rPr>
        <b/>
        <sz val="8"/>
        <rFont val="Arial"/>
        <family val="2"/>
      </rPr>
      <t xml:space="preserve"> </t>
    </r>
    <r>
      <rPr>
        <b/>
        <sz val="8"/>
        <color rgb="FFFF0000"/>
        <rFont val="Arial"/>
        <family val="2"/>
      </rPr>
      <t xml:space="preserve">                                     **ONLY THE PM WILL EVALUATE COST**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</si>
</sst>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F800]dddd\,\ mmmm\ dd\,\ yyyy"/>
  </numFmts>
  <fonts count="5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sz val="9"/>
      <color theme="1"/>
      <name val="Arial"/>
      <family val="2"/>
    </font>
    <font>
      <b/>
      <sz val="9"/>
      <color rgb="FFFF0000"/>
      <name val="Arial"/>
      <family val="2"/>
    </font>
    <font>
      <b/>
      <sz val="11"/>
      <name val="Arial"/>
      <family val="2"/>
    </font>
    <font>
      <sz val="11"/>
      <name val="Arial"/>
      <family val="2"/>
    </font>
    <font>
      <sz val="8"/>
      <name val="Arial"/>
      <family val="2"/>
    </font>
    <font>
      <b/>
      <sz val="12"/>
      <color rgb="FF00B050"/>
      <name val="Arial"/>
      <family val="2"/>
    </font>
    <font>
      <sz val="10"/>
      <color rgb="FF00B050"/>
      <name val="Arial"/>
      <family val="2"/>
    </font>
    <font>
      <sz val="9"/>
      <color rgb="FF00B050"/>
      <name val="Arial"/>
      <family val="2"/>
    </font>
    <font>
      <b/>
      <sz val="9"/>
      <name val="Arial"/>
      <family val="2"/>
    </font>
    <font>
      <sz val="8"/>
      <name val="Arial"/>
      <family val="2"/>
    </font>
    <font>
      <sz val="10"/>
      <color theme="1"/>
      <name val="Arial"/>
      <family val="2"/>
    </font>
    <font>
      <b/>
      <sz val="10"/>
      <color rgb="FF000000"/>
      <name val="Arial"/>
      <family val="2"/>
    </font>
    <font>
      <b/>
      <sz val="10"/>
      <color rgb="FFFF0000"/>
      <name val="Arial"/>
      <family val="2"/>
    </font>
    <font>
      <b/>
      <sz val="8"/>
      <name val="Arial"/>
      <family val="2"/>
    </font>
    <font>
      <b/>
      <sz val="8"/>
      <color rgb="FFFF0000"/>
      <name val="Arial"/>
      <family val="2"/>
    </font>
    <font>
      <b/>
      <sz val="10"/>
      <name val="Arial"/>
      <family val="2"/>
    </font>
    <font>
      <u/>
      <sz val="11"/>
      <color theme="10"/>
      <name val="Calibri"/>
      <family val="2"/>
      <scheme val="minor"/>
    </font>
    <font>
      <b/>
      <u/>
      <sz val="11"/>
      <color theme="10"/>
      <name val="Calibri"/>
      <family val="2"/>
      <scheme val="minor"/>
    </font>
    <font>
      <b/>
      <sz val="10"/>
      <color theme="1"/>
      <name val="Arial"/>
      <family val="2"/>
    </font>
    <font>
      <b/>
      <sz val="10"/>
      <color indexed="81"/>
      <name val="Tahoma"/>
      <family val="2"/>
    </font>
    <font>
      <sz val="9"/>
      <color indexed="81"/>
      <name val="Tahoma"/>
      <family val="2"/>
    </font>
    <font>
      <b/>
      <sz val="9"/>
      <color indexed="81"/>
      <name val="Tahoma"/>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92D050"/>
        <bgColor indexed="64"/>
      </patternFill>
    </fill>
    <fill>
      <patternFill patternType="solid">
        <fgColor theme="0" tint="-0.14999847407452621"/>
        <bgColor indexed="64"/>
      </patternFill>
    </fill>
  </fills>
  <borders count="2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style="medium">
        <color auto="1"/>
      </left>
      <right/>
      <top style="hair">
        <color auto="1"/>
      </top>
      <bottom style="hair">
        <color auto="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top/>
      <bottom style="medium">
        <color indexed="64"/>
      </bottom>
      <diagonal/>
    </border>
  </borders>
  <cellStyleXfs count="100">
    <xf numFmtId="0" fontId="0" fillId="0" borderId="0"/>
    <xf numFmtId="44" fontId="13" fillId="0" borderId="0" applyFont="0" applyFill="0" applyBorder="0" applyAlignment="0" applyProtection="0"/>
    <xf numFmtId="0" fontId="13" fillId="0" borderId="0"/>
    <xf numFmtId="0" fontId="10" fillId="0" borderId="0"/>
    <xf numFmtId="0" fontId="10" fillId="0" borderId="0"/>
    <xf numFmtId="0" fontId="13" fillId="2" borderId="1" applyNumberFormat="0" applyFont="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14" fillId="2" borderId="1" applyNumberFormat="0" applyFont="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9" fillId="0" borderId="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8"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6"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6" fillId="13"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20" borderId="0" applyNumberFormat="0" applyBorder="0" applyAlignment="0" applyProtection="0"/>
    <xf numFmtId="0" fontId="17" fillId="4" borderId="0" applyNumberFormat="0" applyBorder="0" applyAlignment="0" applyProtection="0"/>
    <xf numFmtId="0" fontId="18" fillId="21" borderId="2" applyNumberFormat="0" applyAlignment="0" applyProtection="0"/>
    <xf numFmtId="0" fontId="19" fillId="22" borderId="3" applyNumberFormat="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4" applyNumberFormat="0" applyFill="0" applyAlignment="0" applyProtection="0"/>
    <xf numFmtId="0" fontId="23" fillId="0" borderId="5" applyNumberFormat="0" applyFill="0" applyAlignment="0" applyProtection="0"/>
    <xf numFmtId="0" fontId="24" fillId="0" borderId="6" applyNumberFormat="0" applyFill="0" applyAlignment="0" applyProtection="0"/>
    <xf numFmtId="0" fontId="24" fillId="0" borderId="0" applyNumberFormat="0" applyFill="0" applyBorder="0" applyAlignment="0" applyProtection="0"/>
    <xf numFmtId="0" fontId="25" fillId="8" borderId="2" applyNumberFormat="0" applyAlignment="0" applyProtection="0"/>
    <xf numFmtId="0" fontId="26" fillId="0" borderId="7" applyNumberFormat="0" applyFill="0" applyAlignment="0" applyProtection="0"/>
    <xf numFmtId="0" fontId="27" fillId="23" borderId="0" applyNumberFormat="0" applyBorder="0" applyAlignment="0" applyProtection="0"/>
    <xf numFmtId="0" fontId="28" fillId="21" borderId="8" applyNumberFormat="0" applyAlignment="0" applyProtection="0"/>
    <xf numFmtId="0" fontId="29" fillId="0" borderId="0" applyNumberFormat="0" applyFill="0" applyBorder="0" applyAlignment="0" applyProtection="0"/>
    <xf numFmtId="0" fontId="30" fillId="0" borderId="9" applyNumberFormat="0" applyFill="0" applyAlignment="0" applyProtection="0"/>
    <xf numFmtId="0" fontId="31" fillId="0" borderId="0" applyNumberFormat="0" applyFill="0" applyBorder="0" applyAlignment="0" applyProtection="0"/>
    <xf numFmtId="0" fontId="13" fillId="0" borderId="0"/>
    <xf numFmtId="0" fontId="13" fillId="2" borderId="1" applyNumberFormat="0" applyFont="0" applyAlignment="0" applyProtection="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3" fillId="0" borderId="0"/>
    <xf numFmtId="0" fontId="1" fillId="0" borderId="0"/>
    <xf numFmtId="0" fontId="51" fillId="0" borderId="0" applyNumberFormat="0" applyFill="0" applyBorder="0" applyAlignment="0" applyProtection="0"/>
  </cellStyleXfs>
  <cellXfs count="88">
    <xf numFmtId="0" fontId="0" fillId="0" borderId="0" xfId="0"/>
    <xf numFmtId="0" fontId="11" fillId="0" borderId="0" xfId="0" applyFont="1"/>
    <xf numFmtId="0" fontId="13" fillId="0" borderId="0" xfId="0" applyFont="1"/>
    <xf numFmtId="0" fontId="11" fillId="0" borderId="0" xfId="0" applyFont="1" applyAlignment="1">
      <alignment horizontal="left"/>
    </xf>
    <xf numFmtId="0" fontId="34" fillId="0" borderId="0" xfId="0" applyFont="1"/>
    <xf numFmtId="0" fontId="35" fillId="0" borderId="0" xfId="0" applyFont="1"/>
    <xf numFmtId="0" fontId="35" fillId="0" borderId="10" xfId="47" applyFont="1" applyBorder="1" applyAlignment="1">
      <alignment horizontal="right"/>
    </xf>
    <xf numFmtId="0" fontId="36" fillId="0" borderId="10" xfId="47" applyFont="1" applyBorder="1" applyAlignment="1">
      <alignment horizontal="right"/>
    </xf>
    <xf numFmtId="0" fontId="36" fillId="0" borderId="0" xfId="0" applyFont="1"/>
    <xf numFmtId="0" fontId="37" fillId="0" borderId="0" xfId="0" applyFont="1" applyAlignment="1">
      <alignment horizontal="left"/>
    </xf>
    <xf numFmtId="0" fontId="37" fillId="25" borderId="0" xfId="0" applyFont="1" applyFill="1"/>
    <xf numFmtId="0" fontId="38" fillId="25" borderId="0" xfId="0" applyFont="1" applyFill="1"/>
    <xf numFmtId="0" fontId="11" fillId="25" borderId="0" xfId="0" applyFont="1" applyFill="1"/>
    <xf numFmtId="0" fontId="12" fillId="25" borderId="0" xfId="0" applyFont="1" applyFill="1"/>
    <xf numFmtId="0" fontId="11" fillId="25" borderId="0" xfId="0" applyFont="1" applyFill="1" applyAlignment="1">
      <alignment horizontal="left" vertical="center"/>
    </xf>
    <xf numFmtId="0" fontId="11" fillId="25" borderId="0" xfId="0" applyFont="1" applyFill="1" applyAlignment="1">
      <alignment horizontal="right" textRotation="90" wrapText="1"/>
    </xf>
    <xf numFmtId="0" fontId="32" fillId="25" borderId="0" xfId="0" applyFont="1" applyFill="1" applyAlignment="1">
      <alignment horizontal="right" textRotation="90" wrapText="1"/>
    </xf>
    <xf numFmtId="0" fontId="11" fillId="25" borderId="0" xfId="0" applyFont="1" applyFill="1" applyAlignment="1">
      <alignment horizontal="center" vertical="center"/>
    </xf>
    <xf numFmtId="4" fontId="12" fillId="25" borderId="11" xfId="0" applyNumberFormat="1" applyFont="1" applyFill="1" applyBorder="1" applyAlignment="1">
      <alignment horizontal="right"/>
    </xf>
    <xf numFmtId="4" fontId="33" fillId="25" borderId="11" xfId="0" applyNumberFormat="1" applyFont="1" applyFill="1" applyBorder="1" applyAlignment="1">
      <alignment horizontal="right"/>
    </xf>
    <xf numFmtId="4" fontId="12" fillId="25" borderId="12" xfId="0" applyNumberFormat="1" applyFont="1" applyFill="1" applyBorder="1" applyAlignment="1">
      <alignment horizontal="right"/>
    </xf>
    <xf numFmtId="0" fontId="12" fillId="25" borderId="11" xfId="0" applyFont="1" applyFill="1" applyBorder="1" applyAlignment="1">
      <alignment horizontal="right"/>
    </xf>
    <xf numFmtId="4" fontId="12" fillId="25" borderId="11" xfId="0" applyNumberFormat="1" applyFont="1" applyFill="1" applyBorder="1"/>
    <xf numFmtId="0" fontId="12" fillId="25" borderId="12" xfId="0" applyFont="1" applyFill="1" applyBorder="1" applyAlignment="1">
      <alignment horizontal="right"/>
    </xf>
    <xf numFmtId="4" fontId="12" fillId="25" borderId="12" xfId="0" applyNumberFormat="1" applyFont="1" applyFill="1" applyBorder="1"/>
    <xf numFmtId="0" fontId="39" fillId="25" borderId="0" xfId="0" applyFont="1" applyFill="1"/>
    <xf numFmtId="0" fontId="32" fillId="24" borderId="14" xfId="0" applyFont="1" applyFill="1" applyBorder="1" applyAlignment="1">
      <alignment horizontal="right" textRotation="90"/>
    </xf>
    <xf numFmtId="0" fontId="33" fillId="24" borderId="13" xfId="0" applyFont="1" applyFill="1" applyBorder="1" applyAlignment="1">
      <alignment horizontal="right"/>
    </xf>
    <xf numFmtId="0" fontId="33" fillId="24" borderId="15" xfId="0" applyFont="1" applyFill="1" applyBorder="1" applyAlignment="1">
      <alignment horizontal="right"/>
    </xf>
    <xf numFmtId="0" fontId="40" fillId="0" borderId="0" xfId="0" applyFont="1" applyAlignment="1">
      <alignment horizontal="left"/>
    </xf>
    <xf numFmtId="0" fontId="41" fillId="0" borderId="0" xfId="0" applyFont="1"/>
    <xf numFmtId="0" fontId="42" fillId="0" borderId="10" xfId="47" applyFont="1" applyBorder="1" applyAlignment="1">
      <alignment horizontal="right"/>
    </xf>
    <xf numFmtId="0" fontId="42" fillId="0" borderId="0" xfId="0" applyFont="1"/>
    <xf numFmtId="0" fontId="41" fillId="0" borderId="0" xfId="0" applyFont="1" applyAlignment="1">
      <alignment wrapText="1"/>
    </xf>
    <xf numFmtId="0" fontId="34" fillId="0" borderId="0" xfId="0" applyFont="1" applyAlignment="1"/>
    <xf numFmtId="0" fontId="43" fillId="0" borderId="0" xfId="0" applyFont="1" applyAlignment="1"/>
    <xf numFmtId="0" fontId="11" fillId="25" borderId="11" xfId="0" applyFont="1" applyFill="1" applyBorder="1" applyAlignment="1">
      <alignment horizontal="left"/>
    </xf>
    <xf numFmtId="0" fontId="11" fillId="25" borderId="12" xfId="0" applyFont="1" applyFill="1" applyBorder="1" applyAlignment="1">
      <alignment horizontal="left"/>
    </xf>
    <xf numFmtId="0" fontId="11" fillId="0" borderId="0" xfId="0" applyFont="1" applyFill="1"/>
    <xf numFmtId="0" fontId="12" fillId="0" borderId="0" xfId="0" applyFont="1" applyFill="1"/>
    <xf numFmtId="0" fontId="11" fillId="26" borderId="12" xfId="0" applyFont="1" applyFill="1" applyBorder="1" applyAlignment="1">
      <alignment horizontal="left"/>
    </xf>
    <xf numFmtId="4" fontId="12" fillId="26" borderId="11" xfId="0" applyNumberFormat="1" applyFont="1" applyFill="1" applyBorder="1" applyAlignment="1">
      <alignment horizontal="right"/>
    </xf>
    <xf numFmtId="4" fontId="33" fillId="26" borderId="11" xfId="0" applyNumberFormat="1" applyFont="1" applyFill="1" applyBorder="1" applyAlignment="1">
      <alignment horizontal="right"/>
    </xf>
    <xf numFmtId="4" fontId="12" fillId="26" borderId="12" xfId="0" applyNumberFormat="1" applyFont="1" applyFill="1" applyBorder="1" applyAlignment="1">
      <alignment horizontal="right"/>
    </xf>
    <xf numFmtId="0" fontId="33" fillId="26" borderId="15" xfId="0" applyFont="1" applyFill="1" applyBorder="1" applyAlignment="1">
      <alignment horizontal="right"/>
    </xf>
    <xf numFmtId="0" fontId="12" fillId="26" borderId="0" xfId="0" applyFont="1" applyFill="1"/>
    <xf numFmtId="0" fontId="12" fillId="26" borderId="12" xfId="0" applyFont="1" applyFill="1" applyBorder="1" applyAlignment="1">
      <alignment horizontal="right"/>
    </xf>
    <xf numFmtId="4" fontId="12" fillId="26" borderId="12" xfId="0" applyNumberFormat="1" applyFont="1" applyFill="1" applyBorder="1"/>
    <xf numFmtId="0" fontId="13" fillId="25" borderId="0" xfId="97" applyFill="1"/>
    <xf numFmtId="0" fontId="39" fillId="25" borderId="0" xfId="97" applyFont="1" applyFill="1"/>
    <xf numFmtId="0" fontId="13" fillId="25" borderId="0" xfId="97" applyFill="1" applyAlignment="1">
      <alignment wrapText="1"/>
    </xf>
    <xf numFmtId="0" fontId="34" fillId="25" borderId="0" xfId="97" applyFont="1" applyFill="1"/>
    <xf numFmtId="0" fontId="46" fillId="0" borderId="0" xfId="98" applyFont="1" applyAlignment="1">
      <alignment horizontal="left"/>
    </xf>
    <xf numFmtId="0" fontId="47" fillId="25" borderId="0" xfId="97" applyFont="1" applyFill="1"/>
    <xf numFmtId="0" fontId="13" fillId="25" borderId="10" xfId="97" applyFill="1" applyBorder="1"/>
    <xf numFmtId="0" fontId="13" fillId="27" borderId="16" xfId="97" applyFill="1" applyBorder="1"/>
    <xf numFmtId="0" fontId="13" fillId="27" borderId="0" xfId="97" applyFill="1"/>
    <xf numFmtId="0" fontId="48" fillId="25" borderId="0" xfId="97" applyFont="1" applyFill="1" applyAlignment="1">
      <alignment horizontal="center" wrapText="1"/>
    </xf>
    <xf numFmtId="0" fontId="43" fillId="0" borderId="17" xfId="97" applyFont="1" applyBorder="1" applyAlignment="1">
      <alignment horizontal="left" vertical="top" wrapText="1"/>
    </xf>
    <xf numFmtId="0" fontId="48" fillId="25" borderId="0" xfId="97" applyFont="1" applyFill="1" applyAlignment="1">
      <alignment wrapText="1"/>
    </xf>
    <xf numFmtId="0" fontId="13" fillId="25" borderId="0" xfId="97" applyFill="1" applyAlignment="1">
      <alignment horizontal="center"/>
    </xf>
    <xf numFmtId="0" fontId="51" fillId="25" borderId="0" xfId="99" applyFill="1"/>
    <xf numFmtId="0" fontId="13" fillId="28" borderId="23" xfId="97" applyFill="1" applyBorder="1" applyAlignment="1" applyProtection="1">
      <alignment horizontal="center" wrapText="1"/>
      <protection locked="0"/>
    </xf>
    <xf numFmtId="0" fontId="52" fillId="25" borderId="0" xfId="99" applyFont="1" applyFill="1" applyAlignment="1">
      <alignment wrapText="1"/>
    </xf>
    <xf numFmtId="0" fontId="45" fillId="25" borderId="0" xfId="98" applyFont="1" applyFill="1"/>
    <xf numFmtId="0" fontId="53" fillId="25" borderId="0" xfId="98" applyFont="1" applyFill="1" applyAlignment="1">
      <alignment horizontal="left"/>
    </xf>
    <xf numFmtId="0" fontId="12" fillId="25" borderId="0" xfId="97" applyFont="1" applyFill="1"/>
    <xf numFmtId="0" fontId="11" fillId="25" borderId="0" xfId="97" applyFont="1" applyFill="1" applyAlignment="1">
      <alignment wrapText="1"/>
    </xf>
    <xf numFmtId="0" fontId="35" fillId="0" borderId="10" xfId="47" applyFont="1" applyBorder="1" applyAlignment="1">
      <alignment horizontal="left"/>
    </xf>
    <xf numFmtId="0" fontId="37" fillId="25" borderId="0" xfId="0" applyFont="1" applyFill="1" applyAlignment="1">
      <alignment horizontal="right"/>
    </xf>
    <xf numFmtId="0" fontId="37" fillId="0" borderId="0" xfId="0" applyFont="1" applyFill="1" applyAlignment="1">
      <alignment horizontal="left"/>
    </xf>
    <xf numFmtId="0" fontId="13" fillId="28" borderId="17" xfId="97" applyFill="1" applyBorder="1" applyAlignment="1" applyProtection="1">
      <alignment horizontal="center"/>
      <protection locked="0"/>
    </xf>
    <xf numFmtId="0" fontId="48" fillId="24" borderId="19" xfId="97" applyFont="1" applyFill="1" applyBorder="1" applyAlignment="1">
      <alignment horizontal="center" wrapText="1"/>
    </xf>
    <xf numFmtId="0" fontId="48" fillId="24" borderId="16" xfId="97" applyFont="1" applyFill="1" applyBorder="1" applyAlignment="1">
      <alignment horizontal="center" wrapText="1"/>
    </xf>
    <xf numFmtId="0" fontId="48" fillId="24" borderId="18" xfId="97" applyFont="1" applyFill="1" applyBorder="1" applyAlignment="1">
      <alignment horizontal="center" wrapText="1"/>
    </xf>
    <xf numFmtId="0" fontId="50" fillId="29" borderId="22" xfId="97" applyFont="1" applyFill="1" applyBorder="1" applyAlignment="1">
      <alignment horizontal="left"/>
    </xf>
    <xf numFmtId="0" fontId="50" fillId="29" borderId="21" xfId="97" applyFont="1" applyFill="1" applyBorder="1" applyAlignment="1">
      <alignment horizontal="left"/>
    </xf>
    <xf numFmtId="0" fontId="50" fillId="29" borderId="20" xfId="97" applyFont="1" applyFill="1" applyBorder="1" applyAlignment="1">
      <alignment horizontal="left"/>
    </xf>
    <xf numFmtId="0" fontId="49" fillId="25" borderId="22" xfId="97" applyFont="1" applyFill="1" applyBorder="1" applyAlignment="1">
      <alignment horizontal="left" vertical="top" wrapText="1"/>
    </xf>
    <xf numFmtId="0" fontId="39" fillId="25" borderId="21" xfId="97" applyFont="1" applyFill="1" applyBorder="1" applyAlignment="1">
      <alignment horizontal="left" vertical="top" wrapText="1"/>
    </xf>
    <xf numFmtId="0" fontId="39" fillId="25" borderId="20" xfId="97" applyFont="1" applyFill="1" applyBorder="1" applyAlignment="1">
      <alignment horizontal="left" vertical="top" wrapText="1"/>
    </xf>
    <xf numFmtId="0" fontId="39" fillId="25" borderId="22" xfId="97" applyFont="1" applyFill="1" applyBorder="1" applyAlignment="1">
      <alignment horizontal="left" vertical="top" wrapText="1"/>
    </xf>
    <xf numFmtId="164" fontId="45" fillId="0" borderId="0" xfId="98" applyNumberFormat="1" applyFont="1" applyAlignment="1">
      <alignment horizontal="center"/>
    </xf>
    <xf numFmtId="0" fontId="11" fillId="0" borderId="0" xfId="97" applyFont="1" applyAlignment="1">
      <alignment horizontal="left"/>
    </xf>
    <xf numFmtId="0" fontId="52" fillId="25" borderId="0" xfId="99" applyFont="1" applyFill="1" applyAlignment="1">
      <alignment horizontal="left" wrapText="1"/>
    </xf>
    <xf numFmtId="0" fontId="34" fillId="25" borderId="0" xfId="97" applyFont="1" applyFill="1" applyAlignment="1">
      <alignment horizontal="left" wrapText="1"/>
    </xf>
    <xf numFmtId="0" fontId="11" fillId="25" borderId="0" xfId="97" applyFont="1" applyFill="1" applyAlignment="1">
      <alignment horizontal="left" wrapText="1"/>
    </xf>
    <xf numFmtId="0" fontId="13" fillId="28" borderId="0" xfId="98" applyFont="1" applyFill="1" applyAlignment="1" applyProtection="1">
      <alignment horizontal="center"/>
      <protection locked="0"/>
    </xf>
  </cellXfs>
  <cellStyles count="100">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urrency 2" xfId="1" xr:uid="{00000000-0005-0000-0000-000036000000}"/>
    <cellStyle name="Explanatory Text 2" xfId="75" xr:uid="{00000000-0005-0000-0000-000037000000}"/>
    <cellStyle name="Explanatory Text 3" xfId="33" xr:uid="{00000000-0005-0000-0000-000038000000}"/>
    <cellStyle name="Good 2" xfId="76" xr:uid="{00000000-0005-0000-0000-000039000000}"/>
    <cellStyle name="Good 3" xfId="34" xr:uid="{00000000-0005-0000-0000-00003A000000}"/>
    <cellStyle name="Heading 1 2" xfId="77" xr:uid="{00000000-0005-0000-0000-00003B000000}"/>
    <cellStyle name="Heading 1 3" xfId="35" xr:uid="{00000000-0005-0000-0000-00003C000000}"/>
    <cellStyle name="Heading 2 2" xfId="78" xr:uid="{00000000-0005-0000-0000-00003D000000}"/>
    <cellStyle name="Heading 2 3" xfId="36" xr:uid="{00000000-0005-0000-0000-00003E000000}"/>
    <cellStyle name="Heading 3 2" xfId="79" xr:uid="{00000000-0005-0000-0000-00003F000000}"/>
    <cellStyle name="Heading 3 3" xfId="37" xr:uid="{00000000-0005-0000-0000-000040000000}"/>
    <cellStyle name="Heading 4 2" xfId="80" xr:uid="{00000000-0005-0000-0000-000041000000}"/>
    <cellStyle name="Heading 4 3" xfId="38" xr:uid="{00000000-0005-0000-0000-000042000000}"/>
    <cellStyle name="Hyperlink" xfId="99" builtinId="8"/>
    <cellStyle name="Input 2" xfId="81" xr:uid="{00000000-0005-0000-0000-000043000000}"/>
    <cellStyle name="Input 3" xfId="39" xr:uid="{00000000-0005-0000-0000-000044000000}"/>
    <cellStyle name="Linked Cell 2" xfId="82" xr:uid="{00000000-0005-0000-0000-000045000000}"/>
    <cellStyle name="Linked Cell 3" xfId="40" xr:uid="{00000000-0005-0000-0000-000046000000}"/>
    <cellStyle name="Neutral 2" xfId="83" xr:uid="{00000000-0005-0000-0000-000047000000}"/>
    <cellStyle name="Neutral 3" xfId="41" xr:uid="{00000000-0005-0000-0000-000048000000}"/>
    <cellStyle name="Normal" xfId="0" builtinId="0"/>
    <cellStyle name="Normal 2" xfId="2" xr:uid="{00000000-0005-0000-0000-00004A000000}"/>
    <cellStyle name="Normal 3" xfId="3" xr:uid="{00000000-0005-0000-0000-00004B000000}"/>
    <cellStyle name="Normal 3 2" xfId="88" xr:uid="{00000000-0005-0000-0000-00004C000000}"/>
    <cellStyle name="Normal 4" xfId="4" xr:uid="{00000000-0005-0000-0000-00004D000000}"/>
    <cellStyle name="Normal 4 2" xfId="47" xr:uid="{00000000-0005-0000-0000-00004E000000}"/>
    <cellStyle name="Normal 4 3" xfId="90" xr:uid="{00000000-0005-0000-0000-00004F000000}"/>
    <cellStyle name="Normal 4 4" xfId="91" xr:uid="{00000000-0005-0000-0000-000050000000}"/>
    <cellStyle name="Normal 4 5" xfId="92" xr:uid="{00000000-0005-0000-0000-000051000000}"/>
    <cellStyle name="Normal 4 6" xfId="93" xr:uid="{00000000-0005-0000-0000-000052000000}"/>
    <cellStyle name="Normal 4 7" xfId="94" xr:uid="{00000000-0005-0000-0000-000053000000}"/>
    <cellStyle name="Normal 4 8" xfId="95" xr:uid="{00000000-0005-0000-0000-000054000000}"/>
    <cellStyle name="Normal 4 9" xfId="96" xr:uid="{00000000-0005-0000-0000-000055000000}"/>
    <cellStyle name="Normal 5" xfId="97" xr:uid="{57BB8C70-7544-4212-ADDC-9F5B6AF872F3}"/>
    <cellStyle name="Normal 6" xfId="98" xr:uid="{ABDC9033-0925-4678-8FA8-48087B706636}"/>
    <cellStyle name="Note 2" xfId="5" xr:uid="{00000000-0005-0000-0000-000056000000}"/>
    <cellStyle name="Note 3" xfId="89" xr:uid="{00000000-0005-0000-0000-000057000000}"/>
    <cellStyle name="Note 4" xfId="42" xr:uid="{00000000-0005-0000-0000-000058000000}"/>
    <cellStyle name="Output 2" xfId="84" xr:uid="{00000000-0005-0000-0000-000059000000}"/>
    <cellStyle name="Output 3" xfId="43" xr:uid="{00000000-0005-0000-0000-00005A000000}"/>
    <cellStyle name="Title 2" xfId="85" xr:uid="{00000000-0005-0000-0000-00005B000000}"/>
    <cellStyle name="Title 3" xfId="44" xr:uid="{00000000-0005-0000-0000-00005C000000}"/>
    <cellStyle name="Total 2" xfId="86" xr:uid="{00000000-0005-0000-0000-00005D000000}"/>
    <cellStyle name="Total 3" xfId="45" xr:uid="{00000000-0005-0000-0000-00005E000000}"/>
    <cellStyle name="Warning Text 2" xfId="87" xr:uid="{00000000-0005-0000-0000-00005F000000}"/>
    <cellStyle name="Warning Text 3" xfId="46" xr:uid="{00000000-0005-0000-0000-00006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11</xdr:col>
      <xdr:colOff>28575</xdr:colOff>
      <xdr:row>0</xdr:row>
      <xdr:rowOff>104775</xdr:rowOff>
    </xdr:from>
    <xdr:ext cx="3918252" cy="1846531"/>
    <xdr:sp macro="" textlink="">
      <xdr:nvSpPr>
        <xdr:cNvPr id="2" name="TextBox 1">
          <a:extLst>
            <a:ext uri="{FF2B5EF4-FFF2-40B4-BE49-F238E27FC236}">
              <a16:creationId xmlns:a16="http://schemas.microsoft.com/office/drawing/2014/main" id="{844C62DD-8740-4A86-B295-1673A64B360E}"/>
            </a:ext>
          </a:extLst>
        </xdr:cNvPr>
        <xdr:cNvSpPr txBox="1"/>
      </xdr:nvSpPr>
      <xdr:spPr>
        <a:xfrm>
          <a:off x="6901815"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0"/>
  <sheetViews>
    <sheetView workbookViewId="0">
      <selection activeCell="E19" sqref="E19"/>
    </sheetView>
  </sheetViews>
  <sheetFormatPr defaultRowHeight="13.2" x14ac:dyDescent="0.25"/>
  <cols>
    <col min="1" max="2" width="9.44140625" customWidth="1"/>
    <col min="3" max="3" width="17.33203125" customWidth="1"/>
    <col min="4" max="4" width="8.88671875" style="30" customWidth="1"/>
    <col min="5" max="8" width="8.88671875" customWidth="1"/>
    <col min="9" max="9" width="9.44140625" customWidth="1"/>
  </cols>
  <sheetData>
    <row r="1" spans="1:9" ht="15.6" x14ac:dyDescent="0.3">
      <c r="A1" s="9" t="s">
        <v>0</v>
      </c>
      <c r="B1" s="3"/>
      <c r="C1" s="3"/>
      <c r="D1" s="29"/>
      <c r="E1" s="1"/>
      <c r="F1" s="1"/>
      <c r="G1" s="1"/>
      <c r="H1" s="1"/>
      <c r="I1" s="1"/>
    </row>
    <row r="2" spans="1:9" ht="15.6" x14ac:dyDescent="0.3">
      <c r="A2" s="1"/>
    </row>
    <row r="3" spans="1:9" s="2" customFormat="1" x14ac:dyDescent="0.25">
      <c r="A3" s="68"/>
      <c r="B3" s="68"/>
      <c r="C3" s="68"/>
      <c r="D3" s="31" t="s">
        <v>7</v>
      </c>
      <c r="E3" s="6" t="s">
        <v>8</v>
      </c>
      <c r="F3" s="6" t="s">
        <v>9</v>
      </c>
      <c r="G3" s="6" t="s">
        <v>10</v>
      </c>
      <c r="H3" s="6" t="s">
        <v>11</v>
      </c>
      <c r="I3" s="7" t="s">
        <v>12</v>
      </c>
    </row>
    <row r="4" spans="1:9" x14ac:dyDescent="0.25">
      <c r="A4" s="35" t="s">
        <v>23</v>
      </c>
      <c r="B4" s="34"/>
      <c r="C4" s="34"/>
      <c r="D4" s="32">
        <v>0</v>
      </c>
      <c r="E4" s="4">
        <v>14</v>
      </c>
      <c r="F4" s="4">
        <v>9</v>
      </c>
      <c r="G4" s="5">
        <v>6</v>
      </c>
      <c r="H4" s="5">
        <v>2</v>
      </c>
      <c r="I4" s="8">
        <f>SUM(E4:H4)</f>
        <v>31</v>
      </c>
    </row>
    <row r="5" spans="1:9" x14ac:dyDescent="0.25">
      <c r="A5" s="35" t="s">
        <v>24</v>
      </c>
      <c r="B5" s="34"/>
      <c r="C5" s="34"/>
      <c r="D5" s="32">
        <v>0</v>
      </c>
      <c r="E5" s="4">
        <v>14</v>
      </c>
      <c r="F5" s="4">
        <v>9</v>
      </c>
      <c r="G5" s="5">
        <v>6</v>
      </c>
      <c r="H5" s="5">
        <v>2</v>
      </c>
      <c r="I5" s="8">
        <f>SUM(E5:H5)</f>
        <v>31</v>
      </c>
    </row>
    <row r="6" spans="1:9" x14ac:dyDescent="0.25">
      <c r="A6" s="35" t="s">
        <v>25</v>
      </c>
      <c r="B6" s="34"/>
      <c r="C6" s="34"/>
      <c r="D6" s="32">
        <v>0</v>
      </c>
      <c r="E6" s="4">
        <v>21</v>
      </c>
      <c r="F6" s="4">
        <v>9</v>
      </c>
      <c r="G6" s="5">
        <v>6</v>
      </c>
      <c r="H6" s="5">
        <v>2</v>
      </c>
      <c r="I6" s="8">
        <f>SUM(E6:H6)</f>
        <v>38</v>
      </c>
    </row>
    <row r="7" spans="1:9" x14ac:dyDescent="0.25">
      <c r="A7" s="35" t="s">
        <v>26</v>
      </c>
      <c r="B7" s="34"/>
      <c r="C7" s="34"/>
      <c r="D7" s="32">
        <v>0</v>
      </c>
      <c r="E7" s="4">
        <v>21</v>
      </c>
      <c r="F7" s="4">
        <v>9</v>
      </c>
      <c r="G7" s="5">
        <v>6</v>
      </c>
      <c r="H7" s="5">
        <v>2</v>
      </c>
      <c r="I7" s="8">
        <f>SUM(E7:H7)</f>
        <v>38</v>
      </c>
    </row>
    <row r="8" spans="1:9" x14ac:dyDescent="0.25">
      <c r="A8" s="35" t="s">
        <v>27</v>
      </c>
      <c r="B8" s="34"/>
      <c r="C8" s="34"/>
      <c r="D8" s="32">
        <v>0</v>
      </c>
      <c r="E8" s="4">
        <v>7</v>
      </c>
      <c r="F8" s="4">
        <v>3</v>
      </c>
      <c r="G8" s="5">
        <v>2</v>
      </c>
      <c r="H8" s="5">
        <v>2</v>
      </c>
      <c r="I8" s="8">
        <f>SUM(E8:H8)</f>
        <v>14</v>
      </c>
    </row>
    <row r="10" spans="1:9" ht="52.8" x14ac:dyDescent="0.25">
      <c r="D10" s="33" t="s">
        <v>22</v>
      </c>
    </row>
  </sheetData>
  <mergeCells count="1">
    <mergeCell ref="A3:C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0"/>
  <sheetViews>
    <sheetView workbookViewId="0">
      <selection activeCell="F10" sqref="F10"/>
    </sheetView>
  </sheetViews>
  <sheetFormatPr defaultRowHeight="13.2" x14ac:dyDescent="0.25"/>
  <cols>
    <col min="1" max="2" width="9.44140625" customWidth="1"/>
    <col min="3" max="3" width="17.33203125" customWidth="1"/>
    <col min="4" max="4" width="8.88671875" style="30" customWidth="1"/>
    <col min="5" max="8" width="8.88671875" customWidth="1"/>
    <col min="9" max="9" width="9.44140625" customWidth="1"/>
  </cols>
  <sheetData>
    <row r="1" spans="1:9" ht="15.6" x14ac:dyDescent="0.3">
      <c r="A1" s="9" t="s">
        <v>0</v>
      </c>
      <c r="B1" s="3"/>
      <c r="C1" s="3"/>
      <c r="D1" s="29"/>
      <c r="E1" s="1"/>
      <c r="F1" s="1"/>
      <c r="G1" s="1"/>
      <c r="H1" s="1"/>
      <c r="I1" s="1"/>
    </row>
    <row r="2" spans="1:9" ht="15.6" x14ac:dyDescent="0.3">
      <c r="A2" s="1"/>
    </row>
    <row r="3" spans="1:9" s="2" customFormat="1" x14ac:dyDescent="0.25">
      <c r="A3" s="68"/>
      <c r="B3" s="68"/>
      <c r="C3" s="68"/>
      <c r="D3" s="31" t="s">
        <v>7</v>
      </c>
      <c r="E3" s="6" t="s">
        <v>8</v>
      </c>
      <c r="F3" s="6" t="s">
        <v>9</v>
      </c>
      <c r="G3" s="6" t="s">
        <v>10</v>
      </c>
      <c r="H3" s="6" t="s">
        <v>11</v>
      </c>
      <c r="I3" s="7" t="s">
        <v>12</v>
      </c>
    </row>
    <row r="4" spans="1:9" x14ac:dyDescent="0.25">
      <c r="A4" s="35" t="s">
        <v>23</v>
      </c>
      <c r="B4" s="34"/>
      <c r="C4" s="34"/>
      <c r="D4" s="32">
        <v>0</v>
      </c>
      <c r="E4" s="4">
        <v>23.8</v>
      </c>
      <c r="F4" s="4">
        <v>10.199999999999999</v>
      </c>
      <c r="G4" s="5">
        <v>6.8</v>
      </c>
      <c r="H4" s="5">
        <v>6.8</v>
      </c>
      <c r="I4" s="8">
        <f>SUM(E4:H4)</f>
        <v>47.599999999999994</v>
      </c>
    </row>
    <row r="5" spans="1:9" x14ac:dyDescent="0.25">
      <c r="A5" s="35" t="s">
        <v>24</v>
      </c>
      <c r="B5" s="34"/>
      <c r="C5" s="34"/>
      <c r="D5" s="32">
        <v>0</v>
      </c>
      <c r="E5" s="4">
        <v>23.8</v>
      </c>
      <c r="F5" s="4">
        <v>13.200000000000001</v>
      </c>
      <c r="G5" s="5">
        <v>9</v>
      </c>
      <c r="H5" s="5">
        <v>7</v>
      </c>
      <c r="I5" s="8">
        <f>SUM(E5:H5)</f>
        <v>53</v>
      </c>
    </row>
    <row r="6" spans="1:9" x14ac:dyDescent="0.25">
      <c r="A6" s="35" t="s">
        <v>25</v>
      </c>
      <c r="B6" s="34"/>
      <c r="C6" s="34"/>
      <c r="D6" s="32">
        <v>0</v>
      </c>
      <c r="E6" s="4">
        <v>23.8</v>
      </c>
      <c r="F6" s="4">
        <v>13.200000000000001</v>
      </c>
      <c r="G6" s="5">
        <v>8.8000000000000007</v>
      </c>
      <c r="H6" s="5">
        <v>7</v>
      </c>
      <c r="I6" s="8">
        <f>SUM(E6:H6)</f>
        <v>52.8</v>
      </c>
    </row>
    <row r="7" spans="1:9" x14ac:dyDescent="0.25">
      <c r="A7" s="35" t="s">
        <v>26</v>
      </c>
      <c r="B7" s="34"/>
      <c r="C7" s="34"/>
      <c r="D7" s="32">
        <v>0</v>
      </c>
      <c r="E7" s="4">
        <v>23.8</v>
      </c>
      <c r="F7" s="4">
        <v>10.199999999999999</v>
      </c>
      <c r="G7" s="5">
        <v>4.8</v>
      </c>
      <c r="H7" s="5">
        <v>3</v>
      </c>
      <c r="I7" s="8">
        <f>SUM(E7:H7)</f>
        <v>41.8</v>
      </c>
    </row>
    <row r="8" spans="1:9" x14ac:dyDescent="0.25">
      <c r="A8" s="35" t="s">
        <v>27</v>
      </c>
      <c r="B8" s="34"/>
      <c r="C8" s="34"/>
      <c r="D8" s="32">
        <v>0</v>
      </c>
      <c r="E8" s="4">
        <v>9.7999999999999989</v>
      </c>
      <c r="F8" s="4">
        <v>4.1999999999999993</v>
      </c>
      <c r="G8" s="5">
        <v>2.8</v>
      </c>
      <c r="H8" s="5">
        <v>2.8</v>
      </c>
      <c r="I8" s="8">
        <f>SUM(E8:H8)</f>
        <v>19.599999999999998</v>
      </c>
    </row>
    <row r="10" spans="1:9" ht="52.8" x14ac:dyDescent="0.25">
      <c r="D10" s="33" t="s">
        <v>22</v>
      </c>
    </row>
  </sheetData>
  <mergeCells count="1">
    <mergeCell ref="A3:C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0"/>
  <sheetViews>
    <sheetView workbookViewId="0">
      <selection activeCell="H15" sqref="H15"/>
    </sheetView>
  </sheetViews>
  <sheetFormatPr defaultRowHeight="13.2" x14ac:dyDescent="0.25"/>
  <cols>
    <col min="1" max="2" width="9.44140625" customWidth="1"/>
    <col min="3" max="3" width="17.33203125" customWidth="1"/>
    <col min="4" max="4" width="8.88671875" style="30" customWidth="1"/>
    <col min="5" max="8" width="8.88671875" customWidth="1"/>
    <col min="9" max="9" width="9.44140625" customWidth="1"/>
  </cols>
  <sheetData>
    <row r="1" spans="1:9" ht="15.6" x14ac:dyDescent="0.3">
      <c r="A1" s="9" t="s">
        <v>0</v>
      </c>
      <c r="B1" s="3"/>
      <c r="C1" s="3"/>
      <c r="D1" s="29"/>
      <c r="E1" s="1"/>
      <c r="F1" s="1"/>
      <c r="G1" s="1"/>
      <c r="H1" s="1"/>
      <c r="I1" s="1"/>
    </row>
    <row r="2" spans="1:9" ht="15.6" x14ac:dyDescent="0.3">
      <c r="A2" s="1"/>
    </row>
    <row r="3" spans="1:9" s="2" customFormat="1" x14ac:dyDescent="0.25">
      <c r="A3" s="68"/>
      <c r="B3" s="68"/>
      <c r="C3" s="68"/>
      <c r="D3" s="31" t="s">
        <v>7</v>
      </c>
      <c r="E3" s="6" t="s">
        <v>8</v>
      </c>
      <c r="F3" s="6" t="s">
        <v>9</v>
      </c>
      <c r="G3" s="6" t="s">
        <v>10</v>
      </c>
      <c r="H3" s="6" t="s">
        <v>11</v>
      </c>
      <c r="I3" s="7" t="s">
        <v>12</v>
      </c>
    </row>
    <row r="4" spans="1:9" x14ac:dyDescent="0.25">
      <c r="A4" s="35" t="s">
        <v>23</v>
      </c>
      <c r="B4" s="34"/>
      <c r="C4" s="34"/>
      <c r="D4" s="32">
        <v>0</v>
      </c>
      <c r="E4" s="4">
        <v>17.5</v>
      </c>
      <c r="F4" s="4">
        <v>4.5</v>
      </c>
      <c r="G4" s="5">
        <v>3</v>
      </c>
      <c r="H4" s="5">
        <v>3</v>
      </c>
      <c r="I4" s="8">
        <f>SUM(E4:H4)</f>
        <v>28</v>
      </c>
    </row>
    <row r="5" spans="1:9" x14ac:dyDescent="0.25">
      <c r="A5" s="35" t="s">
        <v>24</v>
      </c>
      <c r="B5" s="34"/>
      <c r="C5" s="34"/>
      <c r="D5" s="32">
        <v>0</v>
      </c>
      <c r="E5" s="4">
        <v>24.5</v>
      </c>
      <c r="F5" s="4">
        <v>10.5</v>
      </c>
      <c r="G5" s="5">
        <v>5</v>
      </c>
      <c r="H5" s="5">
        <v>3</v>
      </c>
      <c r="I5" s="8">
        <f>SUM(E5:H5)</f>
        <v>43</v>
      </c>
    </row>
    <row r="6" spans="1:9" x14ac:dyDescent="0.25">
      <c r="A6" s="35" t="s">
        <v>25</v>
      </c>
      <c r="B6" s="34"/>
      <c r="C6" s="34"/>
      <c r="D6" s="32">
        <v>0</v>
      </c>
      <c r="E6" s="4">
        <v>24.5</v>
      </c>
      <c r="F6" s="4">
        <v>10.5</v>
      </c>
      <c r="G6" s="5">
        <v>5</v>
      </c>
      <c r="H6" s="5">
        <v>3</v>
      </c>
      <c r="I6" s="8">
        <f>SUM(E6:H6)</f>
        <v>43</v>
      </c>
    </row>
    <row r="7" spans="1:9" x14ac:dyDescent="0.25">
      <c r="A7" s="35" t="s">
        <v>26</v>
      </c>
      <c r="B7" s="34"/>
      <c r="C7" s="34"/>
      <c r="D7" s="32">
        <v>0</v>
      </c>
      <c r="E7" s="4">
        <v>10.5</v>
      </c>
      <c r="F7" s="4">
        <v>4.5</v>
      </c>
      <c r="G7" s="5">
        <v>3</v>
      </c>
      <c r="H7" s="5">
        <v>3</v>
      </c>
      <c r="I7" s="8">
        <f>SUM(E7:H7)</f>
        <v>21</v>
      </c>
    </row>
    <row r="8" spans="1:9" x14ac:dyDescent="0.25">
      <c r="A8" s="35" t="s">
        <v>27</v>
      </c>
      <c r="B8" s="34"/>
      <c r="C8" s="34"/>
      <c r="D8" s="32">
        <v>0</v>
      </c>
      <c r="E8" s="4">
        <v>7</v>
      </c>
      <c r="F8" s="4">
        <v>3</v>
      </c>
      <c r="G8" s="5">
        <v>2</v>
      </c>
      <c r="H8" s="5">
        <v>2</v>
      </c>
      <c r="I8" s="8">
        <f>SUM(E8:H8)</f>
        <v>14</v>
      </c>
    </row>
    <row r="10" spans="1:9" ht="52.8" x14ac:dyDescent="0.25">
      <c r="D10" s="33" t="s">
        <v>22</v>
      </c>
    </row>
  </sheetData>
  <mergeCells count="1">
    <mergeCell ref="A3:C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4"/>
  <sheetViews>
    <sheetView workbookViewId="0">
      <selection activeCell="K24" sqref="K24"/>
    </sheetView>
  </sheetViews>
  <sheetFormatPr defaultRowHeight="13.2" x14ac:dyDescent="0.25"/>
  <cols>
    <col min="1" max="2" width="9.44140625" customWidth="1"/>
    <col min="3" max="3" width="17.33203125" customWidth="1"/>
    <col min="4" max="4" width="8.88671875" style="30" customWidth="1"/>
    <col min="5" max="8" width="8.88671875" customWidth="1"/>
    <col min="9" max="9" width="9.44140625" customWidth="1"/>
  </cols>
  <sheetData>
    <row r="1" spans="1:9" ht="15.6" x14ac:dyDescent="0.3">
      <c r="A1" s="9" t="s">
        <v>0</v>
      </c>
      <c r="B1" s="3"/>
      <c r="C1" s="3"/>
      <c r="D1" s="29"/>
      <c r="E1" s="1"/>
      <c r="F1" s="1"/>
      <c r="G1" s="1"/>
      <c r="H1" s="1"/>
      <c r="I1" s="1"/>
    </row>
    <row r="2" spans="1:9" ht="15.6" x14ac:dyDescent="0.3">
      <c r="A2" s="1"/>
    </row>
    <row r="3" spans="1:9" s="2" customFormat="1" x14ac:dyDescent="0.25">
      <c r="A3" s="68"/>
      <c r="B3" s="68"/>
      <c r="C3" s="68"/>
      <c r="D3" s="31" t="s">
        <v>7</v>
      </c>
      <c r="E3" s="6" t="s">
        <v>8</v>
      </c>
      <c r="F3" s="6" t="s">
        <v>9</v>
      </c>
      <c r="G3" s="6" t="s">
        <v>10</v>
      </c>
      <c r="H3" s="6" t="s">
        <v>11</v>
      </c>
      <c r="I3" s="7" t="s">
        <v>12</v>
      </c>
    </row>
    <row r="4" spans="1:9" x14ac:dyDescent="0.25">
      <c r="A4" s="35" t="s">
        <v>23</v>
      </c>
      <c r="B4" s="34"/>
      <c r="C4" s="34"/>
      <c r="D4" s="32">
        <v>0</v>
      </c>
      <c r="E4" s="4">
        <v>28</v>
      </c>
      <c r="F4" s="4">
        <v>12</v>
      </c>
      <c r="G4" s="5">
        <v>8</v>
      </c>
      <c r="H4" s="5">
        <v>6</v>
      </c>
      <c r="I4" s="8">
        <f>SUM(E4:H4)</f>
        <v>54</v>
      </c>
    </row>
    <row r="5" spans="1:9" x14ac:dyDescent="0.25">
      <c r="A5" s="35" t="s">
        <v>24</v>
      </c>
      <c r="B5" s="34"/>
      <c r="C5" s="34"/>
      <c r="D5" s="32">
        <v>0</v>
      </c>
      <c r="E5" s="4">
        <v>35</v>
      </c>
      <c r="F5" s="4">
        <v>15</v>
      </c>
      <c r="G5" s="5">
        <v>8</v>
      </c>
      <c r="H5" s="5">
        <v>10</v>
      </c>
      <c r="I5" s="8">
        <f>SUM(E5:H5)</f>
        <v>68</v>
      </c>
    </row>
    <row r="6" spans="1:9" x14ac:dyDescent="0.25">
      <c r="A6" s="35" t="s">
        <v>25</v>
      </c>
      <c r="B6" s="34"/>
      <c r="C6" s="34"/>
      <c r="D6" s="32">
        <v>0</v>
      </c>
      <c r="E6" s="4">
        <v>21</v>
      </c>
      <c r="F6" s="4">
        <v>12</v>
      </c>
      <c r="G6" s="5">
        <v>10</v>
      </c>
      <c r="H6" s="5">
        <v>10</v>
      </c>
      <c r="I6" s="8">
        <f>SUM(E6:H6)</f>
        <v>53</v>
      </c>
    </row>
    <row r="7" spans="1:9" x14ac:dyDescent="0.25">
      <c r="A7" s="35" t="s">
        <v>26</v>
      </c>
      <c r="B7" s="34"/>
      <c r="C7" s="34"/>
      <c r="D7" s="32">
        <v>0</v>
      </c>
      <c r="E7" s="4">
        <v>28</v>
      </c>
      <c r="F7" s="4">
        <v>12</v>
      </c>
      <c r="G7" s="5">
        <v>10</v>
      </c>
      <c r="H7" s="5">
        <v>10</v>
      </c>
      <c r="I7" s="8">
        <f>SUM(E7:H7)</f>
        <v>60</v>
      </c>
    </row>
    <row r="8" spans="1:9" x14ac:dyDescent="0.25">
      <c r="A8" s="35" t="s">
        <v>27</v>
      </c>
      <c r="B8" s="34"/>
      <c r="C8" s="34"/>
      <c r="D8" s="32">
        <v>0</v>
      </c>
      <c r="E8" s="4">
        <v>21</v>
      </c>
      <c r="F8" s="4">
        <v>12</v>
      </c>
      <c r="G8" s="5">
        <v>8</v>
      </c>
      <c r="H8" s="5">
        <v>6</v>
      </c>
      <c r="I8" s="8">
        <f>SUM(E8:H8)</f>
        <v>47</v>
      </c>
    </row>
    <row r="10" spans="1:9" ht="52.8" x14ac:dyDescent="0.25">
      <c r="D10" s="33" t="s">
        <v>22</v>
      </c>
    </row>
    <row r="24" spans="11:11" x14ac:dyDescent="0.25">
      <c r="K24" t="s">
        <v>29</v>
      </c>
    </row>
  </sheetData>
  <mergeCells count="1">
    <mergeCell ref="A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0000"/>
  </sheetPr>
  <dimension ref="A1:I10"/>
  <sheetViews>
    <sheetView workbookViewId="0">
      <selection activeCell="C24" sqref="C24"/>
    </sheetView>
  </sheetViews>
  <sheetFormatPr defaultRowHeight="13.2" x14ac:dyDescent="0.25"/>
  <cols>
    <col min="1" max="2" width="9.44140625" customWidth="1"/>
    <col min="3" max="3" width="17.33203125" customWidth="1"/>
    <col min="4" max="4" width="8.88671875" style="30" customWidth="1"/>
    <col min="5" max="8" width="8.88671875" customWidth="1"/>
    <col min="9" max="9" width="9.44140625" customWidth="1"/>
  </cols>
  <sheetData>
    <row r="1" spans="1:9" ht="15.6" x14ac:dyDescent="0.3">
      <c r="A1" s="9" t="s">
        <v>0</v>
      </c>
      <c r="B1" s="3"/>
      <c r="C1" s="3"/>
      <c r="D1" s="29"/>
      <c r="E1" s="1"/>
      <c r="F1" s="1"/>
      <c r="G1" s="1"/>
      <c r="H1" s="1"/>
      <c r="I1" s="1"/>
    </row>
    <row r="2" spans="1:9" ht="15.6" x14ac:dyDescent="0.3">
      <c r="A2" s="1"/>
    </row>
    <row r="3" spans="1:9" s="2" customFormat="1" x14ac:dyDescent="0.25">
      <c r="A3" s="68"/>
      <c r="B3" s="68"/>
      <c r="C3" s="68"/>
      <c r="D3" s="31" t="s">
        <v>7</v>
      </c>
      <c r="E3" s="6" t="s">
        <v>8</v>
      </c>
      <c r="F3" s="6" t="s">
        <v>9</v>
      </c>
      <c r="G3" s="6" t="s">
        <v>10</v>
      </c>
      <c r="H3" s="6" t="s">
        <v>11</v>
      </c>
      <c r="I3" s="7" t="s">
        <v>12</v>
      </c>
    </row>
    <row r="4" spans="1:9" x14ac:dyDescent="0.25">
      <c r="A4" s="35" t="s">
        <v>23</v>
      </c>
      <c r="B4" s="34"/>
      <c r="C4" s="34"/>
      <c r="D4" s="32">
        <v>12</v>
      </c>
      <c r="E4" s="4">
        <v>14</v>
      </c>
      <c r="F4" s="4">
        <v>6</v>
      </c>
      <c r="G4" s="5">
        <v>8</v>
      </c>
      <c r="H4" s="5">
        <v>4</v>
      </c>
      <c r="I4" s="8">
        <f>SUM(E4:H4)</f>
        <v>32</v>
      </c>
    </row>
    <row r="5" spans="1:9" x14ac:dyDescent="0.25">
      <c r="A5" s="35" t="s">
        <v>24</v>
      </c>
      <c r="B5" s="34"/>
      <c r="C5" s="34"/>
      <c r="D5" s="32">
        <v>18</v>
      </c>
      <c r="E5" s="4">
        <v>35</v>
      </c>
      <c r="F5" s="4">
        <v>9</v>
      </c>
      <c r="G5" s="5">
        <v>8</v>
      </c>
      <c r="H5" s="5">
        <v>8</v>
      </c>
      <c r="I5" s="8">
        <f>SUM(E5:H5)</f>
        <v>60</v>
      </c>
    </row>
    <row r="6" spans="1:9" x14ac:dyDescent="0.25">
      <c r="A6" s="35" t="s">
        <v>25</v>
      </c>
      <c r="B6" s="34"/>
      <c r="C6" s="34"/>
      <c r="D6" s="32">
        <v>30</v>
      </c>
      <c r="E6" s="4">
        <v>35</v>
      </c>
      <c r="F6" s="4">
        <v>12</v>
      </c>
      <c r="G6" s="5">
        <v>8</v>
      </c>
      <c r="H6" s="5">
        <v>8</v>
      </c>
      <c r="I6" s="8">
        <f>SUM(E6:H6)</f>
        <v>63</v>
      </c>
    </row>
    <row r="7" spans="1:9" x14ac:dyDescent="0.25">
      <c r="A7" s="35" t="s">
        <v>26</v>
      </c>
      <c r="B7" s="34"/>
      <c r="C7" s="34"/>
      <c r="D7" s="32">
        <v>24</v>
      </c>
      <c r="E7" s="4">
        <v>35</v>
      </c>
      <c r="F7" s="4">
        <v>12</v>
      </c>
      <c r="G7" s="5">
        <v>8</v>
      </c>
      <c r="H7" s="5">
        <v>4</v>
      </c>
      <c r="I7" s="8">
        <f>SUM(E7:H7)</f>
        <v>59</v>
      </c>
    </row>
    <row r="8" spans="1:9" x14ac:dyDescent="0.25">
      <c r="A8" s="35" t="s">
        <v>27</v>
      </c>
      <c r="B8" s="34"/>
      <c r="C8" s="34"/>
      <c r="D8" s="32">
        <v>12</v>
      </c>
      <c r="E8" s="4">
        <v>21</v>
      </c>
      <c r="F8" s="4">
        <v>6</v>
      </c>
      <c r="G8" s="5">
        <v>4</v>
      </c>
      <c r="H8" s="5">
        <v>2</v>
      </c>
      <c r="I8" s="8">
        <f>SUM(E8:H8)</f>
        <v>33</v>
      </c>
    </row>
    <row r="10" spans="1:9" ht="52.8" x14ac:dyDescent="0.25">
      <c r="D10" s="33" t="s">
        <v>22</v>
      </c>
    </row>
  </sheetData>
  <mergeCells count="1">
    <mergeCell ref="A3:C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O31"/>
  <sheetViews>
    <sheetView tabSelected="1" workbookViewId="0">
      <selection activeCell="A3" sqref="A3:H3"/>
    </sheetView>
  </sheetViews>
  <sheetFormatPr defaultColWidth="9.109375" defaultRowHeight="15" x14ac:dyDescent="0.25"/>
  <cols>
    <col min="1" max="1" width="47.6640625" style="13" customWidth="1"/>
    <col min="2" max="7" width="7.6640625" style="13" customWidth="1"/>
    <col min="8" max="9" width="7.5546875" style="13" customWidth="1"/>
    <col min="10" max="12" width="7.6640625" style="13" customWidth="1"/>
    <col min="13" max="16384" width="9.109375" style="13"/>
  </cols>
  <sheetData>
    <row r="1" spans="1:15" ht="15.6" x14ac:dyDescent="0.3">
      <c r="A1" s="10" t="s">
        <v>13</v>
      </c>
      <c r="B1" s="10"/>
      <c r="C1" s="10"/>
      <c r="D1" s="10"/>
      <c r="E1" s="10"/>
      <c r="F1" s="10"/>
      <c r="G1" s="10"/>
      <c r="H1" s="10"/>
      <c r="I1" s="12"/>
      <c r="J1" s="12"/>
    </row>
    <row r="2" spans="1:15" ht="15.6" x14ac:dyDescent="0.3">
      <c r="A2" s="10"/>
      <c r="B2" s="10"/>
      <c r="C2" s="10"/>
      <c r="D2" s="10"/>
      <c r="E2" s="10"/>
      <c r="F2" s="10"/>
      <c r="G2" s="10"/>
      <c r="H2" s="10"/>
      <c r="I2" s="12"/>
      <c r="J2" s="12"/>
    </row>
    <row r="3" spans="1:15" s="39" customFormat="1" ht="15.6" x14ac:dyDescent="0.3">
      <c r="A3" s="70" t="s">
        <v>28</v>
      </c>
      <c r="B3" s="70"/>
      <c r="C3" s="70"/>
      <c r="D3" s="70"/>
      <c r="E3" s="70"/>
      <c r="F3" s="70"/>
      <c r="G3" s="70"/>
      <c r="H3" s="70"/>
      <c r="I3" s="38"/>
      <c r="J3" s="38"/>
    </row>
    <row r="4" spans="1:15" x14ac:dyDescent="0.25">
      <c r="A4" s="11"/>
      <c r="B4" s="11"/>
      <c r="C4" s="11"/>
      <c r="D4" s="11"/>
      <c r="E4" s="11"/>
      <c r="F4" s="11"/>
      <c r="G4" s="11"/>
      <c r="H4" s="11"/>
    </row>
    <row r="5" spans="1:15" ht="15.6" x14ac:dyDescent="0.3">
      <c r="G5" s="69" t="s">
        <v>19</v>
      </c>
      <c r="H5" s="69"/>
      <c r="I5" s="12"/>
      <c r="J5" s="12"/>
      <c r="K5" s="69" t="s">
        <v>20</v>
      </c>
      <c r="L5" s="69"/>
      <c r="M5" s="12"/>
      <c r="N5" s="69" t="s">
        <v>21</v>
      </c>
      <c r="O5" s="69"/>
    </row>
    <row r="6" spans="1:15" s="17" customFormat="1" ht="135" customHeight="1" x14ac:dyDescent="0.25">
      <c r="A6" s="14"/>
      <c r="B6" s="15" t="s">
        <v>2</v>
      </c>
      <c r="C6" s="15" t="s">
        <v>3</v>
      </c>
      <c r="D6" s="15" t="s">
        <v>4</v>
      </c>
      <c r="E6" s="15" t="s">
        <v>5</v>
      </c>
      <c r="F6" s="15" t="s">
        <v>6</v>
      </c>
      <c r="G6" s="15" t="s">
        <v>14</v>
      </c>
      <c r="H6" s="26" t="s">
        <v>15</v>
      </c>
      <c r="J6" s="16" t="str">
        <f>F6</f>
        <v>Evaluator 5</v>
      </c>
      <c r="K6" s="15" t="s">
        <v>17</v>
      </c>
      <c r="L6" s="26" t="s">
        <v>16</v>
      </c>
      <c r="N6" s="15" t="s">
        <v>1</v>
      </c>
      <c r="O6" s="26" t="s">
        <v>18</v>
      </c>
    </row>
    <row r="7" spans="1:15" ht="16.5" customHeight="1" x14ac:dyDescent="0.3">
      <c r="A7" s="36" t="str">
        <f>'5'!A4:D4</f>
        <v>Aftermath Services LLC</v>
      </c>
      <c r="B7" s="18">
        <f>'1'!I4</f>
        <v>31</v>
      </c>
      <c r="C7" s="18">
        <f>'2'!I4</f>
        <v>47.599999999999994</v>
      </c>
      <c r="D7" s="18">
        <f>'3'!I4</f>
        <v>28</v>
      </c>
      <c r="E7" s="18">
        <f>'4'!I4</f>
        <v>54</v>
      </c>
      <c r="F7" s="19">
        <f>'5'!I4</f>
        <v>32</v>
      </c>
      <c r="G7" s="18">
        <f>AVERAGE(B7:F7)</f>
        <v>38.519999999999996</v>
      </c>
      <c r="H7" s="27">
        <f>RANK(G7,$G$7:$G$11,0)</f>
        <v>4</v>
      </c>
      <c r="J7" s="21">
        <f>'5'!D4</f>
        <v>12</v>
      </c>
      <c r="K7" s="18">
        <f>AVERAGE(J7)</f>
        <v>12</v>
      </c>
      <c r="L7" s="27">
        <f>RANK(K7,$K$7:$K$11,0)</f>
        <v>4</v>
      </c>
      <c r="N7" s="22">
        <f>G7+K7</f>
        <v>50.519999999999996</v>
      </c>
      <c r="O7" s="27">
        <f>RANK(N7,$N$7:$N$11,0)</f>
        <v>4</v>
      </c>
    </row>
    <row r="8" spans="1:15" ht="16.5" customHeight="1" x14ac:dyDescent="0.3">
      <c r="A8" s="37" t="str">
        <f>'5'!A5:D5</f>
        <v>Clean Harbors Environmental Services Inc</v>
      </c>
      <c r="B8" s="18">
        <f>'1'!I5</f>
        <v>31</v>
      </c>
      <c r="C8" s="18">
        <f>'2'!I5</f>
        <v>53</v>
      </c>
      <c r="D8" s="18">
        <f>'3'!I5</f>
        <v>43</v>
      </c>
      <c r="E8" s="18">
        <f>'4'!I5</f>
        <v>68</v>
      </c>
      <c r="F8" s="19">
        <f>'5'!I5</f>
        <v>60</v>
      </c>
      <c r="G8" s="20">
        <f>AVERAGE(B8:F8)</f>
        <v>51</v>
      </c>
      <c r="H8" s="28">
        <f>RANK(G8,$G$7:$G$11,0)</f>
        <v>1</v>
      </c>
      <c r="J8" s="23">
        <f>'5'!D5</f>
        <v>18</v>
      </c>
      <c r="K8" s="20">
        <f t="shared" ref="K8:K11" si="0">AVERAGE(J8)</f>
        <v>18</v>
      </c>
      <c r="L8" s="28">
        <f>RANK(K8,$K$7:$K$11,0)</f>
        <v>3</v>
      </c>
      <c r="N8" s="24">
        <f t="shared" ref="N8:N11" si="1">G8+K8</f>
        <v>69</v>
      </c>
      <c r="O8" s="28">
        <f>RANK(N8,$N$7:$N$11,0)</f>
        <v>2</v>
      </c>
    </row>
    <row r="9" spans="1:15" s="45" customFormat="1" ht="16.5" customHeight="1" x14ac:dyDescent="0.3">
      <c r="A9" s="40" t="str">
        <f>'5'!A6:D6</f>
        <v>MedSharps</v>
      </c>
      <c r="B9" s="41">
        <f>'1'!I6</f>
        <v>38</v>
      </c>
      <c r="C9" s="41">
        <f>'2'!I6</f>
        <v>52.8</v>
      </c>
      <c r="D9" s="41">
        <f>'3'!I6</f>
        <v>43</v>
      </c>
      <c r="E9" s="41">
        <f>'4'!I6</f>
        <v>53</v>
      </c>
      <c r="F9" s="42">
        <f>'5'!I6</f>
        <v>63</v>
      </c>
      <c r="G9" s="43">
        <f>AVERAGE(B9:F9)</f>
        <v>49.96</v>
      </c>
      <c r="H9" s="44">
        <f>RANK(G9,$G$7:$G$11,0)</f>
        <v>2</v>
      </c>
      <c r="J9" s="46">
        <f>'5'!D6</f>
        <v>30</v>
      </c>
      <c r="K9" s="43">
        <f t="shared" si="0"/>
        <v>30</v>
      </c>
      <c r="L9" s="44">
        <f>RANK(K9,$K$7:$K$11,0)</f>
        <v>1</v>
      </c>
      <c r="N9" s="47">
        <f t="shared" si="1"/>
        <v>79.960000000000008</v>
      </c>
      <c r="O9" s="44">
        <f>RANK(N9,$N$7:$N$11,0)</f>
        <v>1</v>
      </c>
    </row>
    <row r="10" spans="1:15" ht="15.6" x14ac:dyDescent="0.3">
      <c r="A10" s="37" t="str">
        <f>'5'!A7:D7</f>
        <v>Sharps Medical Waste Services</v>
      </c>
      <c r="B10" s="18">
        <f>'1'!I7</f>
        <v>38</v>
      </c>
      <c r="C10" s="18">
        <f>'2'!I7</f>
        <v>41.8</v>
      </c>
      <c r="D10" s="18">
        <f>'3'!I7</f>
        <v>21</v>
      </c>
      <c r="E10" s="18">
        <f>'4'!I7</f>
        <v>60</v>
      </c>
      <c r="F10" s="19">
        <f>'5'!I7</f>
        <v>59</v>
      </c>
      <c r="G10" s="20">
        <f>AVERAGE(B10:F10)</f>
        <v>43.96</v>
      </c>
      <c r="H10" s="28">
        <f>RANK(G10,$G$7:$G$11,0)</f>
        <v>3</v>
      </c>
      <c r="J10" s="23">
        <f>'5'!D7</f>
        <v>24</v>
      </c>
      <c r="K10" s="20">
        <f t="shared" si="0"/>
        <v>24</v>
      </c>
      <c r="L10" s="28">
        <f>RANK(K10,$K$7:$K$11,0)</f>
        <v>2</v>
      </c>
      <c r="N10" s="24">
        <f t="shared" si="1"/>
        <v>67.960000000000008</v>
      </c>
      <c r="O10" s="28">
        <f>RANK(N10,$N$7:$N$11,0)</f>
        <v>3</v>
      </c>
    </row>
    <row r="11" spans="1:15" ht="15.6" x14ac:dyDescent="0.3">
      <c r="A11" s="37" t="str">
        <f>'5'!A8:D8</f>
        <v>XL Eagle</v>
      </c>
      <c r="B11" s="18">
        <f>'1'!I8</f>
        <v>14</v>
      </c>
      <c r="C11" s="18">
        <f>'2'!I8</f>
        <v>19.599999999999998</v>
      </c>
      <c r="D11" s="18">
        <f>'3'!I8</f>
        <v>14</v>
      </c>
      <c r="E11" s="18">
        <f>'4'!I8</f>
        <v>47</v>
      </c>
      <c r="F11" s="19">
        <f>'5'!I8</f>
        <v>33</v>
      </c>
      <c r="G11" s="20">
        <f>AVERAGE(B11:F11)</f>
        <v>25.52</v>
      </c>
      <c r="H11" s="28">
        <f>RANK(G11,$G$7:$G$11,0)</f>
        <v>5</v>
      </c>
      <c r="J11" s="23">
        <f>'5'!D8</f>
        <v>12</v>
      </c>
      <c r="K11" s="20">
        <f t="shared" si="0"/>
        <v>12</v>
      </c>
      <c r="L11" s="28">
        <f>RANK(K11,$K$7:$K$11,0)</f>
        <v>4</v>
      </c>
      <c r="N11" s="24">
        <f t="shared" si="1"/>
        <v>37.519999999999996</v>
      </c>
      <c r="O11" s="28">
        <f>RANK(N11,$N$7:$N$11,0)</f>
        <v>5</v>
      </c>
    </row>
    <row r="14" spans="1:15" x14ac:dyDescent="0.25">
      <c r="B14" s="13" t="s">
        <v>29</v>
      </c>
    </row>
    <row r="15" spans="1:15" x14ac:dyDescent="0.25">
      <c r="A15" s="13" t="s">
        <v>29</v>
      </c>
    </row>
    <row r="30" spans="1:1" x14ac:dyDescent="0.25">
      <c r="A30" s="25" t="s">
        <v>29</v>
      </c>
    </row>
    <row r="31" spans="1:1" x14ac:dyDescent="0.25">
      <c r="A31" s="25"/>
    </row>
  </sheetData>
  <mergeCells count="4">
    <mergeCell ref="N5:O5"/>
    <mergeCell ref="G5:H5"/>
    <mergeCell ref="K5:L5"/>
    <mergeCell ref="A3:H3"/>
  </mergeCells>
  <phoneticPr fontId="44" type="noConversion"/>
  <pageMargins left="0.24" right="0.3" top="1" bottom="1" header="0.5" footer="0.5"/>
  <pageSetup scale="95" orientation="landscape"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F47E01-4569-4C91-B684-9CEF2AF9B0E2}">
  <dimension ref="A1:AB50"/>
  <sheetViews>
    <sheetView zoomScaleNormal="100" workbookViewId="0">
      <selection activeCell="B24" sqref="B24"/>
    </sheetView>
  </sheetViews>
  <sheetFormatPr defaultColWidth="9.109375" defaultRowHeight="13.2" x14ac:dyDescent="0.25"/>
  <cols>
    <col min="1" max="1" width="34.44140625" style="48" customWidth="1"/>
    <col min="2" max="28" width="9.5546875" style="48" customWidth="1"/>
    <col min="29" max="16384" width="9.109375" style="48"/>
  </cols>
  <sheetData>
    <row r="1" spans="1:16" ht="15.75" customHeight="1" x14ac:dyDescent="0.3">
      <c r="A1" s="86" t="s">
        <v>45</v>
      </c>
      <c r="B1" s="86"/>
      <c r="C1" s="86"/>
      <c r="D1" s="86"/>
      <c r="E1" s="86"/>
      <c r="F1" s="86"/>
      <c r="G1" s="86"/>
      <c r="H1" s="86"/>
      <c r="I1" s="86"/>
      <c r="J1" s="67"/>
    </row>
    <row r="2" spans="1:16" ht="15.6" x14ac:dyDescent="0.3">
      <c r="A2" s="83" t="s">
        <v>28</v>
      </c>
      <c r="B2" s="83"/>
      <c r="C2" s="83"/>
      <c r="D2" s="83"/>
      <c r="E2" s="83"/>
      <c r="F2" s="83"/>
      <c r="G2" s="83"/>
      <c r="H2" s="83"/>
      <c r="I2" s="83"/>
      <c r="J2" s="66"/>
    </row>
    <row r="3" spans="1:16" x14ac:dyDescent="0.25">
      <c r="A3" s="65" t="s">
        <v>44</v>
      </c>
      <c r="B3" s="87"/>
      <c r="C3" s="87"/>
      <c r="D3" s="87"/>
    </row>
    <row r="4" spans="1:16" ht="15" customHeight="1" x14ac:dyDescent="0.25">
      <c r="A4" s="65" t="s">
        <v>43</v>
      </c>
      <c r="B4" s="82" t="s">
        <v>42</v>
      </c>
      <c r="C4" s="82"/>
      <c r="D4" s="82"/>
      <c r="E4" s="64"/>
    </row>
    <row r="5" spans="1:16" ht="20.25" customHeight="1" x14ac:dyDescent="0.3">
      <c r="A5" s="84" t="s">
        <v>41</v>
      </c>
      <c r="B5" s="84"/>
      <c r="C5" s="63"/>
      <c r="D5" s="63"/>
      <c r="E5" s="63"/>
      <c r="F5" s="63"/>
      <c r="G5" s="63"/>
    </row>
    <row r="6" spans="1:16" ht="24.75" customHeight="1" thickBot="1" x14ac:dyDescent="0.3">
      <c r="A6" s="62"/>
      <c r="B6" s="85" t="s">
        <v>40</v>
      </c>
      <c r="C6" s="85"/>
      <c r="D6" s="85"/>
      <c r="E6" s="85"/>
      <c r="F6" s="85"/>
      <c r="G6" s="85"/>
      <c r="H6" s="85"/>
      <c r="I6" s="85"/>
    </row>
    <row r="7" spans="1:16" ht="15" customHeight="1" x14ac:dyDescent="0.3">
      <c r="B7" s="61"/>
    </row>
    <row r="8" spans="1:16" ht="15" customHeight="1" x14ac:dyDescent="0.3">
      <c r="B8" s="61"/>
    </row>
    <row r="9" spans="1:16" ht="15" customHeight="1" x14ac:dyDescent="0.3">
      <c r="B9" s="61"/>
    </row>
    <row r="10" spans="1:16" ht="15" customHeight="1" x14ac:dyDescent="0.25"/>
    <row r="11" spans="1:16" ht="11.25" customHeight="1" thickBot="1" x14ac:dyDescent="0.3"/>
    <row r="12" spans="1:16" s="60" customFormat="1" ht="13.8" thickBot="1" x14ac:dyDescent="0.3">
      <c r="B12" s="75" t="s">
        <v>39</v>
      </c>
      <c r="C12" s="76"/>
      <c r="D12" s="77"/>
      <c r="E12" s="75" t="s">
        <v>38</v>
      </c>
      <c r="F12" s="76"/>
      <c r="G12" s="77"/>
      <c r="H12" s="75" t="s">
        <v>37</v>
      </c>
      <c r="I12" s="76"/>
      <c r="J12" s="77"/>
      <c r="K12" s="75" t="s">
        <v>36</v>
      </c>
      <c r="L12" s="76"/>
      <c r="M12" s="77"/>
      <c r="N12" s="75" t="s">
        <v>35</v>
      </c>
      <c r="O12" s="76"/>
      <c r="P12" s="77"/>
    </row>
    <row r="13" spans="1:16" s="60" customFormat="1" ht="112.5" customHeight="1" x14ac:dyDescent="0.25">
      <c r="B13" s="78" t="s">
        <v>46</v>
      </c>
      <c r="C13" s="79"/>
      <c r="D13" s="80"/>
      <c r="E13" s="81" t="s">
        <v>34</v>
      </c>
      <c r="F13" s="79"/>
      <c r="G13" s="80"/>
      <c r="H13" s="81" t="s">
        <v>33</v>
      </c>
      <c r="I13" s="79"/>
      <c r="J13" s="80"/>
      <c r="K13" s="81" t="s">
        <v>32</v>
      </c>
      <c r="L13" s="79"/>
      <c r="M13" s="80"/>
      <c r="N13" s="81" t="s">
        <v>31</v>
      </c>
      <c r="O13" s="79"/>
      <c r="P13" s="80"/>
    </row>
    <row r="14" spans="1:16" s="57" customFormat="1" ht="11.25" customHeight="1" x14ac:dyDescent="0.2">
      <c r="A14" s="59"/>
      <c r="B14" s="72" t="s">
        <v>30</v>
      </c>
      <c r="C14" s="73"/>
      <c r="D14" s="74"/>
      <c r="E14" s="72" t="s">
        <v>30</v>
      </c>
      <c r="F14" s="73"/>
      <c r="G14" s="74"/>
      <c r="H14" s="72" t="s">
        <v>30</v>
      </c>
      <c r="I14" s="73"/>
      <c r="J14" s="74"/>
      <c r="K14" s="72" t="s">
        <v>30</v>
      </c>
      <c r="L14" s="73"/>
      <c r="M14" s="74"/>
      <c r="N14" s="72" t="s">
        <v>30</v>
      </c>
      <c r="O14" s="73"/>
      <c r="P14" s="74"/>
    </row>
    <row r="15" spans="1:16" s="57" customFormat="1" x14ac:dyDescent="0.25">
      <c r="A15" s="58" t="s">
        <v>23</v>
      </c>
      <c r="B15" s="71"/>
      <c r="C15" s="71"/>
      <c r="D15" s="71"/>
      <c r="E15" s="71"/>
      <c r="F15" s="71"/>
      <c r="G15" s="71"/>
      <c r="H15" s="71"/>
      <c r="I15" s="71"/>
      <c r="J15" s="71"/>
      <c r="K15" s="71"/>
      <c r="L15" s="71"/>
      <c r="M15" s="71"/>
      <c r="N15" s="71"/>
      <c r="O15" s="71"/>
      <c r="P15" s="71"/>
    </row>
    <row r="16" spans="1:16" s="57" customFormat="1" ht="15.75" customHeight="1" x14ac:dyDescent="0.25">
      <c r="A16" s="58" t="s">
        <v>24</v>
      </c>
      <c r="B16" s="71"/>
      <c r="C16" s="71"/>
      <c r="D16" s="71"/>
      <c r="E16" s="71"/>
      <c r="F16" s="71"/>
      <c r="G16" s="71"/>
      <c r="H16" s="71"/>
      <c r="I16" s="71"/>
      <c r="J16" s="71"/>
      <c r="K16" s="71"/>
      <c r="L16" s="71"/>
      <c r="M16" s="71"/>
      <c r="N16" s="71"/>
      <c r="O16" s="71"/>
      <c r="P16" s="71"/>
    </row>
    <row r="17" spans="1:28" s="57" customFormat="1" x14ac:dyDescent="0.25">
      <c r="A17" s="58" t="s">
        <v>25</v>
      </c>
      <c r="B17" s="71"/>
      <c r="C17" s="71"/>
      <c r="D17" s="71"/>
      <c r="E17" s="71"/>
      <c r="F17" s="71"/>
      <c r="G17" s="71"/>
      <c r="H17" s="71"/>
      <c r="I17" s="71"/>
      <c r="J17" s="71"/>
      <c r="K17" s="71"/>
      <c r="L17" s="71"/>
      <c r="M17" s="71"/>
      <c r="N17" s="71"/>
      <c r="O17" s="71"/>
      <c r="P17" s="71"/>
    </row>
    <row r="18" spans="1:28" s="57" customFormat="1" x14ac:dyDescent="0.25">
      <c r="A18" s="58" t="s">
        <v>26</v>
      </c>
      <c r="B18" s="71"/>
      <c r="C18" s="71"/>
      <c r="D18" s="71"/>
      <c r="E18" s="71"/>
      <c r="F18" s="71"/>
      <c r="G18" s="71"/>
      <c r="H18" s="71"/>
      <c r="I18" s="71"/>
      <c r="J18" s="71"/>
      <c r="K18" s="71"/>
      <c r="L18" s="71"/>
      <c r="M18" s="71"/>
      <c r="N18" s="71"/>
      <c r="O18" s="71"/>
      <c r="P18" s="71"/>
    </row>
    <row r="19" spans="1:28" s="57" customFormat="1" x14ac:dyDescent="0.25">
      <c r="A19" s="58" t="s">
        <v>27</v>
      </c>
      <c r="B19" s="71"/>
      <c r="C19" s="71"/>
      <c r="D19" s="71"/>
      <c r="E19" s="71"/>
      <c r="F19" s="71"/>
      <c r="G19" s="71"/>
      <c r="H19" s="71"/>
      <c r="I19" s="71"/>
      <c r="J19" s="71"/>
      <c r="K19" s="71"/>
      <c r="L19" s="71"/>
      <c r="M19" s="71"/>
      <c r="N19" s="71"/>
      <c r="O19" s="71"/>
      <c r="P19" s="71"/>
    </row>
    <row r="20" spans="1:28" s="55" customFormat="1" ht="7.5" customHeight="1" x14ac:dyDescent="0.25">
      <c r="A20" s="56"/>
      <c r="B20" s="56"/>
      <c r="C20" s="56"/>
      <c r="D20" s="56"/>
      <c r="E20" s="56"/>
      <c r="F20" s="56"/>
      <c r="G20" s="56"/>
      <c r="H20" s="56"/>
      <c r="I20" s="56"/>
      <c r="J20" s="56"/>
      <c r="K20" s="56"/>
      <c r="L20" s="56"/>
      <c r="M20" s="56"/>
      <c r="N20" s="56"/>
      <c r="O20" s="56"/>
      <c r="P20" s="56"/>
      <c r="Q20" s="56"/>
      <c r="R20" s="56"/>
      <c r="S20" s="56"/>
      <c r="T20" s="56"/>
      <c r="U20" s="56"/>
      <c r="V20" s="56"/>
      <c r="W20" s="56"/>
      <c r="X20" s="56"/>
      <c r="Y20" s="56"/>
      <c r="Z20" s="56"/>
      <c r="AA20" s="56"/>
      <c r="AB20" s="56"/>
    </row>
    <row r="21" spans="1:28" s="54" customFormat="1" ht="6.75" customHeight="1" x14ac:dyDescent="0.25"/>
    <row r="23" spans="1:28" x14ac:dyDescent="0.25">
      <c r="A23" s="53"/>
      <c r="G23" s="50"/>
      <c r="H23" s="50"/>
    </row>
    <row r="24" spans="1:28" x14ac:dyDescent="0.25">
      <c r="A24" s="52"/>
      <c r="G24" s="50"/>
      <c r="H24" s="50"/>
      <c r="I24" s="50"/>
      <c r="J24" s="50"/>
    </row>
    <row r="25" spans="1:28" x14ac:dyDescent="0.25">
      <c r="A25" s="51"/>
      <c r="B25" s="51"/>
      <c r="C25" s="51"/>
      <c r="G25" s="50"/>
      <c r="H25" s="50"/>
      <c r="I25" s="50"/>
      <c r="J25" s="50"/>
    </row>
    <row r="26" spans="1:28" x14ac:dyDescent="0.25">
      <c r="A26" s="51"/>
      <c r="B26" s="51"/>
      <c r="C26" s="51"/>
      <c r="G26" s="50"/>
      <c r="H26" s="50"/>
      <c r="I26" s="50"/>
      <c r="J26" s="50"/>
    </row>
    <row r="27" spans="1:28" x14ac:dyDescent="0.25">
      <c r="A27" s="51"/>
      <c r="B27" s="51"/>
      <c r="C27" s="51"/>
      <c r="G27" s="50"/>
      <c r="H27" s="50"/>
      <c r="I27" s="50"/>
      <c r="J27" s="50"/>
    </row>
    <row r="28" spans="1:28" x14ac:dyDescent="0.25">
      <c r="A28" s="51"/>
      <c r="B28" s="51"/>
      <c r="C28" s="51"/>
      <c r="G28" s="50"/>
      <c r="H28" s="50"/>
      <c r="I28" s="50"/>
      <c r="J28" s="50"/>
    </row>
    <row r="29" spans="1:28" x14ac:dyDescent="0.25">
      <c r="A29" s="51"/>
      <c r="B29" s="51"/>
      <c r="C29" s="51"/>
      <c r="G29" s="50"/>
      <c r="H29" s="50"/>
      <c r="I29" s="50"/>
      <c r="J29" s="50"/>
    </row>
    <row r="30" spans="1:28" x14ac:dyDescent="0.25">
      <c r="A30" s="51"/>
      <c r="B30" s="51"/>
      <c r="C30" s="51"/>
      <c r="G30" s="50"/>
      <c r="H30" s="50"/>
      <c r="I30" s="50"/>
      <c r="J30" s="50"/>
    </row>
    <row r="31" spans="1:28" x14ac:dyDescent="0.25">
      <c r="A31" s="51"/>
      <c r="B31" s="51"/>
      <c r="C31" s="51"/>
      <c r="G31" s="50"/>
      <c r="H31" s="50"/>
      <c r="I31" s="50"/>
      <c r="J31" s="50"/>
    </row>
    <row r="32" spans="1:28" x14ac:dyDescent="0.25">
      <c r="I32" s="50"/>
      <c r="J32" s="50"/>
      <c r="K32" s="50"/>
      <c r="L32" s="50"/>
    </row>
    <row r="33" spans="1:13" x14ac:dyDescent="0.25">
      <c r="I33" s="50"/>
      <c r="J33" s="50"/>
      <c r="K33" s="50"/>
      <c r="L33" s="50"/>
      <c r="M33" s="50"/>
    </row>
    <row r="34" spans="1:13" x14ac:dyDescent="0.25">
      <c r="L34" s="50"/>
      <c r="M34" s="50"/>
    </row>
    <row r="35" spans="1:13" x14ac:dyDescent="0.25">
      <c r="L35" s="50"/>
      <c r="M35" s="50"/>
    </row>
    <row r="36" spans="1:13" x14ac:dyDescent="0.25">
      <c r="L36" s="50"/>
      <c r="M36" s="50"/>
    </row>
    <row r="37" spans="1:13" x14ac:dyDescent="0.25">
      <c r="L37" s="50"/>
      <c r="M37" s="50"/>
    </row>
    <row r="47" spans="1:13" x14ac:dyDescent="0.25">
      <c r="A47" s="48" t="s">
        <v>29</v>
      </c>
    </row>
    <row r="50" spans="1:1" x14ac:dyDescent="0.25">
      <c r="A50" s="49" t="s">
        <v>29</v>
      </c>
    </row>
  </sheetData>
  <mergeCells count="46">
    <mergeCell ref="A1:I1"/>
    <mergeCell ref="H12:J12"/>
    <mergeCell ref="B14:D14"/>
    <mergeCell ref="E14:G14"/>
    <mergeCell ref="H14:J14"/>
    <mergeCell ref="B3:D3"/>
    <mergeCell ref="B4:D4"/>
    <mergeCell ref="A2:I2"/>
    <mergeCell ref="N12:P12"/>
    <mergeCell ref="N14:P14"/>
    <mergeCell ref="B15:D15"/>
    <mergeCell ref="N13:P13"/>
    <mergeCell ref="N15:P15"/>
    <mergeCell ref="H15:J15"/>
    <mergeCell ref="K15:M15"/>
    <mergeCell ref="A5:B5"/>
    <mergeCell ref="B6:I6"/>
    <mergeCell ref="B19:D19"/>
    <mergeCell ref="K14:M14"/>
    <mergeCell ref="K12:M12"/>
    <mergeCell ref="B13:D13"/>
    <mergeCell ref="E13:G13"/>
    <mergeCell ref="H13:J13"/>
    <mergeCell ref="K13:M13"/>
    <mergeCell ref="B12:D12"/>
    <mergeCell ref="E12:G12"/>
    <mergeCell ref="E15:G15"/>
    <mergeCell ref="B16:D16"/>
    <mergeCell ref="B17:D17"/>
    <mergeCell ref="B18:D18"/>
    <mergeCell ref="K17:M17"/>
    <mergeCell ref="E17:G17"/>
    <mergeCell ref="H17:J17"/>
    <mergeCell ref="N17:P17"/>
    <mergeCell ref="E16:G16"/>
    <mergeCell ref="H16:J16"/>
    <mergeCell ref="K16:M16"/>
    <mergeCell ref="N16:P16"/>
    <mergeCell ref="E19:G19"/>
    <mergeCell ref="H19:J19"/>
    <mergeCell ref="K19:M19"/>
    <mergeCell ref="N19:P19"/>
    <mergeCell ref="E18:G18"/>
    <mergeCell ref="H18:J18"/>
    <mergeCell ref="K18:M18"/>
    <mergeCell ref="N18:P18"/>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1</vt:lpstr>
      <vt:lpstr>2</vt:lpstr>
      <vt:lpstr>3</vt:lpstr>
      <vt:lpstr>4</vt:lpstr>
      <vt:lpstr>5</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Roche, Bryan</cp:lastModifiedBy>
  <cp:lastPrinted>2013-06-21T21:40:12Z</cp:lastPrinted>
  <dcterms:created xsi:type="dcterms:W3CDTF">2013-06-21T21:38:22Z</dcterms:created>
  <dcterms:modified xsi:type="dcterms:W3CDTF">2026-02-04T15:18:28Z</dcterms:modified>
</cp:coreProperties>
</file>