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BEA8F067-1F0C-42E4-B7E2-D9DCCC5A376B}" xr6:coauthVersionLast="47" xr6:coauthVersionMax="47" xr10:uidLastSave="{00000000-0000-0000-0000-000000000000}"/>
  <bookViews>
    <workbookView xWindow="-120" yWindow="-120" windowWidth="29040" windowHeight="17520" activeTab="5"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1" l="1"/>
  <c r="D8" i="1"/>
  <c r="D9" i="1"/>
  <c r="D10" i="1"/>
  <c r="D11" i="1"/>
  <c r="D7" i="1"/>
  <c r="C8" i="1"/>
  <c r="C9" i="1"/>
  <c r="C10" i="1"/>
  <c r="C11" i="1"/>
  <c r="C7" i="1"/>
  <c r="H5" i="4"/>
  <c r="H6" i="4"/>
  <c r="H7" i="4"/>
  <c r="H8" i="4"/>
  <c r="H5" i="9"/>
  <c r="E8" i="1" s="1"/>
  <c r="H6" i="9"/>
  <c r="H7" i="9"/>
  <c r="E10" i="1" s="1"/>
  <c r="H8" i="9"/>
  <c r="E11" i="1" s="1"/>
  <c r="H5" i="5"/>
  <c r="H6" i="5"/>
  <c r="H7" i="5"/>
  <c r="H8" i="5"/>
  <c r="H5" i="3"/>
  <c r="H6" i="3"/>
  <c r="H7" i="3"/>
  <c r="H8" i="3"/>
  <c r="H5" i="2"/>
  <c r="H6" i="2"/>
  <c r="H7" i="2"/>
  <c r="H8" i="2"/>
  <c r="A8" i="4" l="1"/>
  <c r="A7" i="4"/>
  <c r="A6" i="4"/>
  <c r="A5" i="4"/>
  <c r="H4" i="4"/>
  <c r="A4" i="4"/>
  <c r="A8" i="9"/>
  <c r="A7" i="9"/>
  <c r="A6" i="9"/>
  <c r="A5" i="9"/>
  <c r="H4" i="9"/>
  <c r="E7" i="1" s="1"/>
  <c r="A4" i="9"/>
  <c r="A8" i="5"/>
  <c r="A7" i="5"/>
  <c r="A6" i="5"/>
  <c r="A5" i="5"/>
  <c r="H4" i="5"/>
  <c r="A4" i="5"/>
  <c r="A8" i="3"/>
  <c r="A7" i="3"/>
  <c r="A6" i="3"/>
  <c r="A5" i="3"/>
  <c r="H4" i="3"/>
  <c r="A4" i="3"/>
  <c r="A8" i="2"/>
  <c r="A7" i="2"/>
  <c r="A6" i="2"/>
  <c r="A5" i="2"/>
  <c r="A4" i="2"/>
  <c r="H4" i="2"/>
  <c r="F11" i="1" l="1"/>
  <c r="F8" i="1"/>
  <c r="F9" i="1"/>
  <c r="F10" i="1"/>
  <c r="F7" i="1"/>
  <c r="J7" i="1"/>
  <c r="K7" i="1" s="1"/>
  <c r="J9" i="1"/>
  <c r="K9" i="1" s="1"/>
  <c r="J8" i="1"/>
  <c r="K8" i="1" s="1"/>
  <c r="J10" i="1"/>
  <c r="K10" i="1" s="1"/>
  <c r="J11" i="1"/>
  <c r="K11" i="1" s="1"/>
  <c r="J6" i="1"/>
  <c r="L8" i="1" l="1"/>
  <c r="L9" i="1"/>
  <c r="L11" i="1"/>
  <c r="L10" i="1"/>
  <c r="L7" i="1"/>
  <c r="B10" i="1"/>
  <c r="G10" i="1" s="1"/>
  <c r="N10" i="1" s="1"/>
  <c r="B11" i="1"/>
  <c r="G11" i="1" s="1"/>
  <c r="N11" i="1" s="1"/>
  <c r="B8" i="1"/>
  <c r="B9" i="1"/>
  <c r="B7" i="1"/>
  <c r="G7" i="1" l="1"/>
  <c r="N7" i="1" s="1"/>
  <c r="G9" i="1"/>
  <c r="N9" i="1" s="1"/>
  <c r="G8" i="1"/>
  <c r="N8" i="1" s="1"/>
  <c r="O8" i="1" l="1"/>
  <c r="O9" i="1"/>
  <c r="O7" i="1"/>
  <c r="O10" i="1"/>
  <c r="O11" i="1"/>
  <c r="H8" i="1"/>
  <c r="H9" i="1"/>
  <c r="H10" i="1"/>
  <c r="H11"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6E91978-71E5-4A6C-BC1E-63DA004588D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702C99D4-9DEA-4383-892F-E430B2637C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<sst xmlns="http://schemas.openxmlformats.org/spreadsheetml/2006/main" count="78" uniqueCount="45">
  <si>
    <t xml:space="preserve">RESPONDENT SUMMARY </t>
  </si>
  <si>
    <t>Total Score</t>
  </si>
  <si>
    <t>Criteria 1</t>
  </si>
  <si>
    <t>Criteria 2</t>
  </si>
  <si>
    <t>Criteria 3</t>
  </si>
  <si>
    <t>Criteria 4</t>
  </si>
  <si>
    <t>Total</t>
  </si>
  <si>
    <t>EVALUATION SUMMARY</t>
  </si>
  <si>
    <t>Average Tech. Score</t>
  </si>
  <si>
    <t>Technical Ranking</t>
  </si>
  <si>
    <t>Non Tech Ranking</t>
  </si>
  <si>
    <t>Non-Tech Score (cost)</t>
  </si>
  <si>
    <t>Total Ranking</t>
  </si>
  <si>
    <t>Technical</t>
  </si>
  <si>
    <t>Summary</t>
  </si>
  <si>
    <t>updated 11/17</t>
  </si>
  <si>
    <t>RFP-730-UofH-3084 Parking Elevator Preventative Maintenance, Repairs and Support FY26</t>
  </si>
  <si>
    <t>MAXA Elevator Solutions LLC</t>
  </si>
  <si>
    <t>Metro Elevator</t>
  </si>
  <si>
    <t>Oracle Elevator Holdco, inc DBA Elevated</t>
  </si>
  <si>
    <t>Prestige Elevator</t>
  </si>
  <si>
    <t>Prime Elevator Corp</t>
  </si>
  <si>
    <t>University of Houston Evaluation Matrix $1 Million+</t>
  </si>
  <si>
    <t>Name</t>
  </si>
  <si>
    <t>Evaluation Due Date</t>
  </si>
  <si>
    <t>3/13/2026 @ Noon 12:00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</si>
  <si>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</si>
  <si>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</si>
  <si>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</si>
  <si>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</si>
  <si>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</si>
  <si>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</si>
  <si>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</si>
  <si>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</si>
  <si>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Experience with providing PM/ Corrective Maintenance and Upgrades to similar clients.</t>
  </si>
  <si>
    <t>Qualifications and Experience of Service Technicians that will be assigned</t>
  </si>
  <si>
    <t>Safety Record and Training</t>
  </si>
  <si>
    <t>Points (1-5)</t>
  </si>
  <si>
    <t>Cost
**ONLY THE PROJECT MANAGER WILL EVALUATE COST - EVERYONE ELSE LEAVE THIS BLANK**</t>
  </si>
  <si>
    <t>Evaluator  1</t>
  </si>
  <si>
    <t>Evaluator  2</t>
  </si>
  <si>
    <t>Evaluator  3</t>
  </si>
  <si>
    <t>Evaluator  4</t>
  </si>
  <si>
    <t xml:space="preserve">Evaluator 5 </t>
  </si>
  <si>
    <t>Non-Technical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</si>
</sst>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11"/>
      <name val="Arial"/>
      <family val="2"/>
    </font>
    <font>
      <sz val="11"/>
      <name val="Arial"/>
      <family val="2"/>
    </font>
    <font>
      <sz val="8"/>
      <name val="Arial"/>
      <family val="2"/>
    </font>
    <font>
      <b/>
      <sz val="9"/>
      <name val="Arial"/>
      <family val="2"/>
    </font>
    <font>
      <sz val="10"/>
      <color rgb="FFFF0000"/>
      <name val="Arial"/>
      <family val="2"/>
    </font>
    <font>
      <b/>
      <sz val="11"/>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s>
  <cellStyleXfs count="140">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20" fillId="21" borderId="21" applyNumberFormat="0" applyAlignment="0" applyProtection="0"/>
    <xf numFmtId="0" fontId="15" fillId="2" borderId="18" applyNumberFormat="0" applyFont="0" applyAlignment="0" applyProtection="0"/>
    <xf numFmtId="0" fontId="32" fillId="0" borderId="24" applyNumberFormat="0" applyFill="0" applyAlignment="0" applyProtection="0"/>
    <xf numFmtId="0" fontId="30" fillId="21" borderId="27" applyNumberFormat="0" applyAlignment="0" applyProtection="0"/>
    <xf numFmtId="0" fontId="15" fillId="2" borderId="22" applyNumberFormat="0" applyFont="0" applyAlignment="0" applyProtection="0"/>
    <xf numFmtId="0" fontId="32" fillId="0" borderId="20" applyNumberFormat="0" applyFill="0" applyAlignment="0" applyProtection="0"/>
    <xf numFmtId="0" fontId="30" fillId="21" borderId="19" applyNumberFormat="0" applyAlignment="0" applyProtection="0"/>
    <xf numFmtId="0" fontId="27" fillId="8" borderId="17" applyNumberFormat="0" applyAlignment="0" applyProtection="0"/>
    <xf numFmtId="0" fontId="20" fillId="21" borderId="17" applyNumberFormat="0" applyAlignment="0" applyProtection="0"/>
    <xf numFmtId="0" fontId="27" fillId="8" borderId="21" applyNumberFormat="0" applyAlignment="0" applyProtection="0"/>
    <xf numFmtId="0" fontId="15" fillId="2" borderId="1" applyNumberFormat="0" applyFont="0" applyAlignment="0" applyProtection="0"/>
    <xf numFmtId="0" fontId="3" fillId="0" borderId="0"/>
    <xf numFmtId="0" fontId="32" fillId="0" borderId="20" applyNumberFormat="0" applyFill="0" applyAlignment="0" applyProtection="0"/>
    <xf numFmtId="0" fontId="30" fillId="21" borderId="19" applyNumberFormat="0" applyAlignment="0" applyProtection="0"/>
    <xf numFmtId="0" fontId="27" fillId="8" borderId="17" applyNumberFormat="0" applyAlignment="0" applyProtection="0"/>
    <xf numFmtId="0" fontId="20" fillId="21" borderId="17" applyNumberFormat="0" applyAlignment="0" applyProtection="0"/>
    <xf numFmtId="0" fontId="30" fillId="21" borderId="23" applyNumberFormat="0" applyAlignment="0" applyProtection="0"/>
    <xf numFmtId="0" fontId="15" fillId="2" borderId="22" applyNumberFormat="0" applyFont="0" applyAlignment="0" applyProtection="0"/>
    <xf numFmtId="0" fontId="32" fillId="0" borderId="28" applyNumberFormat="0" applyFill="0" applyAlignment="0" applyProtection="0"/>
    <xf numFmtId="0" fontId="15" fillId="2" borderId="18" applyNumberFormat="0" applyFont="0" applyAlignment="0" applyProtection="0"/>
    <xf numFmtId="0" fontId="20" fillId="21" borderId="25" applyNumberFormat="0" applyAlignment="0" applyProtection="0"/>
    <xf numFmtId="0" fontId="15" fillId="2" borderId="26" applyNumberFormat="0" applyFont="0" applyAlignment="0" applyProtection="0"/>
    <xf numFmtId="0" fontId="15" fillId="2" borderId="22" applyNumberFormat="0" applyFont="0" applyAlignment="0" applyProtection="0"/>
    <xf numFmtId="0" fontId="20" fillId="21" borderId="21" applyNumberFormat="0" applyAlignment="0" applyProtection="0"/>
    <xf numFmtId="0" fontId="20" fillId="21" borderId="25" applyNumberFormat="0" applyAlignment="0" applyProtection="0"/>
    <xf numFmtId="9" fontId="3" fillId="0" borderId="0" applyFont="0" applyFill="0" applyBorder="0" applyAlignment="0" applyProtection="0"/>
    <xf numFmtId="0" fontId="15" fillId="2" borderId="18" applyNumberFormat="0" applyFont="0" applyAlignment="0" applyProtection="0"/>
    <xf numFmtId="0" fontId="27" fillId="8" borderId="25" applyNumberFormat="0" applyAlignment="0" applyProtection="0"/>
    <xf numFmtId="0" fontId="27" fillId="8" borderId="21" applyNumberFormat="0" applyAlignment="0" applyProtection="0"/>
    <xf numFmtId="0" fontId="32" fillId="0" borderId="24" applyNumberFormat="0" applyFill="0" applyAlignment="0" applyProtection="0"/>
    <xf numFmtId="0" fontId="30" fillId="21" borderId="23" applyNumberFormat="0" applyAlignment="0" applyProtection="0"/>
    <xf numFmtId="0" fontId="27" fillId="8" borderId="25" applyNumberFormat="0" applyAlignment="0" applyProtection="0"/>
    <xf numFmtId="0" fontId="15" fillId="2" borderId="26" applyNumberFormat="0" applyFont="0" applyAlignment="0" applyProtection="0"/>
    <xf numFmtId="0" fontId="30" fillId="21" borderId="27" applyNumberFormat="0" applyAlignment="0" applyProtection="0"/>
    <xf numFmtId="0" fontId="32" fillId="0" borderId="28" applyNumberFormat="0" applyFill="0" applyAlignment="0" applyProtection="0"/>
    <xf numFmtId="0" fontId="15" fillId="2" borderId="26" applyNumberFormat="0" applyFont="0" applyAlignment="0" applyProtection="0"/>
    <xf numFmtId="0" fontId="2" fillId="0" borderId="0"/>
    <xf numFmtId="0" fontId="2" fillId="0" borderId="0"/>
    <xf numFmtId="9" fontId="2" fillId="0" borderId="0" applyFont="0" applyFill="0" applyBorder="0" applyAlignment="0" applyProtection="0"/>
    <xf numFmtId="0" fontId="1" fillId="0" borderId="0"/>
    <xf numFmtId="0" fontId="47" fillId="0" borderId="0" applyNumberFormat="0" applyFill="0" applyBorder="0" applyAlignment="0" applyProtection="0"/>
  </cellStyleXfs>
  <cellXfs count="120">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0" fillId="0" borderId="0" xfId="0"/>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3" fillId="25" borderId="0" xfId="0" applyFont="1" applyFill="1" applyAlignment="1"/>
    <xf numFmtId="0" fontId="14" fillId="25" borderId="0" xfId="0" applyFont="1" applyFill="1"/>
    <xf numFmtId="0" fontId="40"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4" fontId="35" fillId="25" borderId="12" xfId="0" applyNumberFormat="1" applyFont="1" applyFill="1" applyBorder="1" applyAlignment="1">
      <alignment horizontal="right"/>
    </xf>
    <xf numFmtId="4" fontId="14" fillId="25" borderId="11" xfId="0" applyNumberFormat="1" applyFont="1" applyFill="1" applyBorder="1"/>
    <xf numFmtId="4" fontId="14" fillId="25" borderId="12" xfId="0" applyNumberFormat="1" applyFont="1" applyFill="1" applyBorder="1"/>
    <xf numFmtId="0" fontId="41"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14" fillId="25" borderId="11" xfId="97" applyFont="1" applyFill="1" applyBorder="1" applyAlignment="1">
      <alignment wrapText="1"/>
    </xf>
    <xf numFmtId="0" fontId="14" fillId="25" borderId="12" xfId="97" applyFont="1" applyFill="1" applyBorder="1" applyAlignment="1">
      <alignment wrapText="1"/>
    </xf>
    <xf numFmtId="0" fontId="42" fillId="0" borderId="10" xfId="47" applyFont="1" applyFill="1" applyBorder="1" applyAlignment="1">
      <alignment horizontal="right"/>
    </xf>
    <xf numFmtId="0" fontId="42" fillId="0" borderId="0" xfId="0" applyFont="1" applyFill="1" applyBorder="1"/>
    <xf numFmtId="0" fontId="15" fillId="0" borderId="0" xfId="97" applyFont="1"/>
    <xf numFmtId="0" fontId="15" fillId="0" borderId="0" xfId="97" applyFont="1"/>
    <xf numFmtId="0" fontId="43" fillId="0" borderId="0" xfId="97" applyFont="1"/>
    <xf numFmtId="0" fontId="15" fillId="0" borderId="0" xfId="97"/>
    <xf numFmtId="0" fontId="15" fillId="0" borderId="0" xfId="97" applyFont="1"/>
    <xf numFmtId="0" fontId="14" fillId="26" borderId="0" xfId="0" applyFont="1" applyFill="1"/>
    <xf numFmtId="0" fontId="35" fillId="26" borderId="15" xfId="0" applyFont="1" applyFill="1" applyBorder="1" applyAlignment="1">
      <alignment horizontal="right"/>
    </xf>
    <xf numFmtId="4" fontId="14" fillId="26" borderId="12" xfId="0" applyNumberFormat="1" applyFont="1" applyFill="1" applyBorder="1" applyAlignment="1">
      <alignment horizontal="right"/>
    </xf>
    <xf numFmtId="0" fontId="35" fillId="25" borderId="12" xfId="0" applyFont="1" applyFill="1" applyBorder="1" applyAlignment="1">
      <alignment horizontal="right"/>
    </xf>
    <xf numFmtId="0" fontId="14" fillId="24" borderId="15" xfId="0" applyFont="1" applyFill="1" applyBorder="1" applyAlignment="1">
      <alignment horizontal="right"/>
    </xf>
    <xf numFmtId="0" fontId="13" fillId="24" borderId="14" xfId="0" applyFont="1" applyFill="1" applyBorder="1" applyAlignment="1">
      <alignment horizontal="right" textRotation="90"/>
    </xf>
    <xf numFmtId="4" fontId="35" fillId="26" borderId="12" xfId="0" applyNumberFormat="1" applyFont="1" applyFill="1" applyBorder="1" applyAlignment="1">
      <alignment horizontal="right"/>
    </xf>
    <xf numFmtId="4" fontId="14" fillId="26" borderId="12" xfId="0" applyNumberFormat="1" applyFont="1" applyFill="1" applyBorder="1"/>
    <xf numFmtId="0" fontId="14" fillId="26" borderId="15" xfId="0" applyFont="1" applyFill="1" applyBorder="1" applyAlignment="1">
      <alignment horizontal="right"/>
    </xf>
    <xf numFmtId="0" fontId="14" fillId="26" borderId="12" xfId="97" applyFont="1" applyFill="1" applyBorder="1" applyAlignment="1">
      <alignment wrapText="1"/>
    </xf>
    <xf numFmtId="0" fontId="35" fillId="25" borderId="11" xfId="0" applyFont="1" applyFill="1" applyBorder="1" applyAlignment="1">
      <alignment horizontal="right"/>
    </xf>
    <xf numFmtId="0" fontId="14" fillId="24" borderId="13" xfId="0" applyFont="1" applyFill="1" applyBorder="1" applyAlignment="1">
      <alignment horizontal="right"/>
    </xf>
    <xf numFmtId="0" fontId="35" fillId="26" borderId="12" xfId="0" applyFont="1" applyFill="1" applyBorder="1" applyAlignment="1">
      <alignment horizontal="right"/>
    </xf>
    <xf numFmtId="4" fontId="14" fillId="26" borderId="11" xfId="0" applyNumberFormat="1" applyFont="1" applyFill="1" applyBorder="1" applyAlignment="1">
      <alignment horizontal="right"/>
    </xf>
    <xf numFmtId="0" fontId="15" fillId="0" borderId="0" xfId="97" applyFont="1"/>
    <xf numFmtId="0" fontId="13" fillId="25" borderId="0" xfId="97" applyFont="1" applyFill="1" applyAlignment="1">
      <alignment wrapText="1"/>
    </xf>
    <xf numFmtId="0" fontId="15" fillId="25" borderId="0" xfId="97" applyFill="1"/>
    <xf numFmtId="0" fontId="46" fillId="25" borderId="0" xfId="138" applyFont="1" applyFill="1" applyAlignment="1">
      <alignment horizontal="left"/>
    </xf>
    <xf numFmtId="0" fontId="45" fillId="25" borderId="0" xfId="138" applyFont="1" applyFill="1"/>
    <xf numFmtId="0" fontId="48" fillId="25" borderId="0" xfId="139" applyFont="1" applyFill="1" applyAlignment="1">
      <alignment wrapText="1"/>
    </xf>
    <xf numFmtId="0" fontId="15" fillId="27" borderId="32" xfId="97" applyFill="1" applyBorder="1" applyAlignment="1">
      <alignment horizontal="center" wrapText="1"/>
    </xf>
    <xf numFmtId="0" fontId="48" fillId="25" borderId="0" xfId="139" applyFont="1" applyFill="1" applyAlignment="1"/>
    <xf numFmtId="0" fontId="48" fillId="25" borderId="0" xfId="139" applyFont="1" applyFill="1" applyAlignment="1">
      <alignment horizontal="left"/>
    </xf>
    <xf numFmtId="0" fontId="15" fillId="25" borderId="0" xfId="97" applyFill="1" applyAlignment="1">
      <alignment horizontal="center"/>
    </xf>
    <xf numFmtId="0" fontId="51" fillId="25" borderId="0" xfId="97" applyFont="1" applyFill="1" applyAlignment="1">
      <alignment wrapText="1"/>
    </xf>
    <xf numFmtId="0" fontId="51" fillId="25" borderId="0" xfId="97" applyFont="1" applyFill="1" applyAlignment="1">
      <alignment horizontal="center" wrapText="1"/>
    </xf>
    <xf numFmtId="0" fontId="42" fillId="25" borderId="11" xfId="97" applyFont="1" applyFill="1" applyBorder="1" applyAlignment="1">
      <alignment wrapText="1"/>
    </xf>
    <xf numFmtId="0" fontId="42" fillId="25" borderId="12" xfId="97" applyFont="1" applyFill="1" applyBorder="1" applyAlignment="1">
      <alignment wrapText="1"/>
    </xf>
    <xf numFmtId="0" fontId="15" fillId="29" borderId="0" xfId="97" applyFill="1"/>
    <xf numFmtId="0" fontId="15" fillId="29" borderId="16" xfId="97" applyFill="1" applyBorder="1"/>
    <xf numFmtId="0" fontId="15" fillId="25" borderId="10" xfId="97" applyFill="1" applyBorder="1"/>
    <xf numFmtId="0" fontId="52" fillId="25" borderId="0" xfId="97" applyFont="1" applyFill="1"/>
    <xf numFmtId="0" fontId="15" fillId="25" borderId="0" xfId="97" applyFill="1" applyAlignment="1">
      <alignment wrapText="1"/>
    </xf>
    <xf numFmtId="0" fontId="53" fillId="0" borderId="0" xfId="138" applyFont="1" applyAlignment="1">
      <alignment horizontal="left"/>
    </xf>
    <xf numFmtId="0" fontId="37" fillId="25" borderId="0" xfId="97" applyFont="1" applyFill="1"/>
    <xf numFmtId="0" fontId="47" fillId="25" borderId="0" xfId="139" applyFill="1"/>
    <xf numFmtId="0" fontId="41" fillId="25" borderId="0" xfId="97" applyFont="1" applyFill="1"/>
    <xf numFmtId="0" fontId="38" fillId="0" borderId="10" xfId="47" applyFont="1" applyBorder="1" applyAlignment="1">
      <alignment horizontal="left"/>
    </xf>
    <xf numFmtId="0" fontId="37" fillId="0" borderId="0" xfId="0" applyFont="1" applyAlignment="1">
      <alignment horizontal="left"/>
    </xf>
    <xf numFmtId="0" fontId="37" fillId="0" borderId="16" xfId="0" applyFont="1" applyBorder="1" applyAlignment="1">
      <alignment horizontal="left"/>
    </xf>
    <xf numFmtId="0" fontId="39" fillId="25" borderId="0" xfId="0" applyFont="1" applyFill="1" applyAlignment="1">
      <alignment horizontal="right"/>
    </xf>
    <xf numFmtId="0" fontId="39" fillId="25" borderId="0" xfId="0" applyFont="1" applyFill="1" applyAlignment="1">
      <alignment horizontal="left"/>
    </xf>
    <xf numFmtId="0" fontId="44" fillId="25" borderId="0" xfId="0" applyFont="1" applyFill="1" applyBorder="1" applyAlignment="1">
      <alignment horizontal="center"/>
    </xf>
    <xf numFmtId="0" fontId="49" fillId="28" borderId="33" xfId="97" applyFont="1" applyFill="1" applyBorder="1" applyAlignment="1">
      <alignment horizontal="left"/>
    </xf>
    <xf numFmtId="0" fontId="49" fillId="28" borderId="34" xfId="97" applyFont="1" applyFill="1" applyBorder="1" applyAlignment="1">
      <alignment horizontal="left"/>
    </xf>
    <xf numFmtId="0" fontId="49" fillId="28" borderId="35" xfId="97" applyFont="1" applyFill="1" applyBorder="1" applyAlignment="1">
      <alignment horizontal="left"/>
    </xf>
    <xf numFmtId="0" fontId="13" fillId="25" borderId="0" xfId="97" applyFont="1" applyFill="1" applyAlignment="1">
      <alignment horizontal="left" wrapText="1"/>
    </xf>
    <xf numFmtId="0" fontId="13" fillId="25" borderId="0" xfId="97" applyFont="1" applyFill="1" applyAlignment="1">
      <alignment horizontal="left"/>
    </xf>
    <xf numFmtId="0" fontId="15" fillId="27" borderId="29" xfId="138" applyFont="1" applyFill="1" applyBorder="1" applyAlignment="1">
      <alignment horizontal="center"/>
    </xf>
    <xf numFmtId="0" fontId="15" fillId="27" borderId="30" xfId="138" applyFont="1" applyFill="1" applyBorder="1" applyAlignment="1">
      <alignment horizontal="center"/>
    </xf>
    <xf numFmtId="0" fontId="15" fillId="27" borderId="31" xfId="138" applyFont="1" applyFill="1" applyBorder="1" applyAlignment="1">
      <alignment horizontal="center"/>
    </xf>
    <xf numFmtId="164" fontId="45" fillId="0" borderId="29" xfId="138" applyNumberFormat="1" applyFont="1" applyBorder="1" applyAlignment="1">
      <alignment horizontal="center"/>
    </xf>
    <xf numFmtId="164" fontId="45" fillId="0" borderId="30" xfId="138" applyNumberFormat="1" applyFont="1" applyBorder="1" applyAlignment="1">
      <alignment horizontal="center"/>
    </xf>
    <xf numFmtId="164" fontId="45" fillId="0" borderId="31" xfId="138" applyNumberFormat="1" applyFont="1" applyBorder="1" applyAlignment="1">
      <alignment horizontal="center"/>
    </xf>
    <xf numFmtId="0" fontId="48" fillId="25" borderId="0" xfId="139" applyFont="1" applyFill="1" applyAlignment="1">
      <alignment horizontal="left" wrapText="1"/>
    </xf>
    <xf numFmtId="0" fontId="37" fillId="25" borderId="0" xfId="97" applyFont="1" applyFill="1" applyAlignment="1">
      <alignment horizontal="left" wrapText="1"/>
    </xf>
    <xf numFmtId="0" fontId="48" fillId="25" borderId="0" xfId="139" applyFont="1" applyFill="1" applyAlignment="1">
      <alignment horizontal="left"/>
    </xf>
    <xf numFmtId="0" fontId="50" fillId="25" borderId="33" xfId="97" applyFont="1" applyFill="1" applyBorder="1" applyAlignment="1">
      <alignment horizontal="center" vertical="center" wrapText="1"/>
    </xf>
    <xf numFmtId="0" fontId="51" fillId="25" borderId="34" xfId="97" applyFont="1" applyFill="1" applyBorder="1" applyAlignment="1">
      <alignment horizontal="center" vertical="center" wrapText="1"/>
    </xf>
    <xf numFmtId="0" fontId="51" fillId="25" borderId="35" xfId="97" applyFont="1" applyFill="1" applyBorder="1" applyAlignment="1">
      <alignment horizontal="center" vertical="center" wrapText="1"/>
    </xf>
    <xf numFmtId="0" fontId="51" fillId="25" borderId="33" xfId="97" applyFont="1" applyFill="1" applyBorder="1" applyAlignment="1">
      <alignment horizontal="center" vertical="center" wrapText="1"/>
    </xf>
    <xf numFmtId="0" fontId="51" fillId="24" borderId="36" xfId="97" applyFont="1" applyFill="1" applyBorder="1" applyAlignment="1">
      <alignment horizontal="center" wrapText="1"/>
    </xf>
    <xf numFmtId="0" fontId="51" fillId="24" borderId="30" xfId="97" applyFont="1" applyFill="1" applyBorder="1" applyAlignment="1">
      <alignment horizontal="center" wrapText="1"/>
    </xf>
    <xf numFmtId="0" fontId="51" fillId="24" borderId="37" xfId="97" applyFont="1" applyFill="1" applyBorder="1" applyAlignment="1">
      <alignment horizontal="center" wrapText="1"/>
    </xf>
    <xf numFmtId="0" fontId="15" fillId="25" borderId="13" xfId="97" applyFill="1" applyBorder="1" applyAlignment="1">
      <alignment horizontal="center"/>
    </xf>
    <xf numFmtId="0" fontId="15" fillId="25" borderId="11" xfId="97" applyFill="1" applyBorder="1" applyAlignment="1">
      <alignment horizontal="center"/>
    </xf>
    <xf numFmtId="0" fontId="15" fillId="25" borderId="38" xfId="97" applyFill="1" applyBorder="1" applyAlignment="1">
      <alignment horizontal="center"/>
    </xf>
    <xf numFmtId="0" fontId="15" fillId="27" borderId="13" xfId="97" applyFill="1" applyBorder="1" applyAlignment="1">
      <alignment horizontal="center"/>
    </xf>
    <xf numFmtId="0" fontId="15" fillId="27" borderId="11" xfId="97" applyFill="1" applyBorder="1" applyAlignment="1">
      <alignment horizontal="center"/>
    </xf>
    <xf numFmtId="0" fontId="15" fillId="27" borderId="38" xfId="97" applyFill="1" applyBorder="1" applyAlignment="1">
      <alignment horizontal="center"/>
    </xf>
    <xf numFmtId="0" fontId="15" fillId="25" borderId="15" xfId="97" applyFill="1" applyBorder="1" applyAlignment="1">
      <alignment horizontal="center"/>
    </xf>
    <xf numFmtId="0" fontId="15" fillId="25" borderId="12" xfId="97" applyFill="1" applyBorder="1" applyAlignment="1">
      <alignment horizontal="center"/>
    </xf>
    <xf numFmtId="0" fontId="15" fillId="25" borderId="39" xfId="97" applyFill="1" applyBorder="1" applyAlignment="1">
      <alignment horizontal="center"/>
    </xf>
    <xf numFmtId="0" fontId="15" fillId="27" borderId="15" xfId="97" applyFill="1" applyBorder="1" applyAlignment="1">
      <alignment horizontal="center"/>
    </xf>
    <xf numFmtId="0" fontId="15" fillId="27" borderId="12" xfId="97" applyFill="1" applyBorder="1" applyAlignment="1">
      <alignment horizontal="center"/>
    </xf>
    <xf numFmtId="0" fontId="15" fillId="27" borderId="39" xfId="97" applyFill="1" applyBorder="1" applyAlignment="1">
      <alignment horizontal="center"/>
    </xf>
  </cellXfs>
  <cellStyles count="14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D71B105D-F173-4370-82D9-C8CFCD6C23D9}"/>
    <cellStyle name="Calculation 2 3" xfId="99" xr:uid="{F1CCE966-93E4-432B-BEC1-C28F87584991}"/>
    <cellStyle name="Calculation 2 4" xfId="119" xr:uid="{6ED425D5-66ED-4F96-9E5C-21FCCD1CE412}"/>
    <cellStyle name="Calculation 3" xfId="31" xr:uid="{00000000-0005-0000-0000-000033000000}"/>
    <cellStyle name="Calculation 3 2" xfId="107" xr:uid="{3C428C38-8A0D-406C-A730-928CAAA08676}"/>
    <cellStyle name="Calculation 3 3" xfId="122" xr:uid="{2BE2B2CA-4ED4-42C6-8A68-FA3DCF368A25}"/>
    <cellStyle name="Calculation 3 4" xfId="123" xr:uid="{1BFD9C21-DB5E-4A24-A6D3-9851C4B82026}"/>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39" xr:uid="{A50E544F-34BC-4910-90C2-DEFFAD64E6AE}"/>
    <cellStyle name="Input 2" xfId="81" xr:uid="{00000000-0005-0000-0000-000043000000}"/>
    <cellStyle name="Input 2 2" xfId="113" xr:uid="{E696EEB1-485B-423F-B838-915D3EDEE3A2}"/>
    <cellStyle name="Input 2 3" xfId="127" xr:uid="{1F500BC1-C681-48D5-97D4-094BBE344F6A}"/>
    <cellStyle name="Input 2 4" xfId="126" xr:uid="{FB8554CF-24B5-4535-912A-27F00074087B}"/>
    <cellStyle name="Input 3" xfId="39" xr:uid="{00000000-0005-0000-0000-000044000000}"/>
    <cellStyle name="Input 3 2" xfId="106" xr:uid="{6BCDFC90-D9E5-443D-8CA6-482B8C22F7AF}"/>
    <cellStyle name="Input 3 3" xfId="108" xr:uid="{A1D0281C-EDBA-44B8-8D0D-DFE5141B31BD}"/>
    <cellStyle name="Input 3 4" xfId="130" xr:uid="{BD296951-4AA5-4C6C-90D5-B17A8B736E99}"/>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10" xr:uid="{E82C11B2-97D3-4D0D-BF4F-A54583500A73}"/>
    <cellStyle name="Normal 4 11" xfId="136" xr:uid="{4F1496D1-24FB-4CF8-831E-459AD326D7FF}"/>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2FBA23BA-96F8-455F-9978-D8790DEF2E9B}"/>
    <cellStyle name="Normal 6" xfId="98" xr:uid="{24F4AA12-1DD4-4E7E-8574-A93630F11E31}"/>
    <cellStyle name="Normal 7" xfId="135" xr:uid="{475A9288-4C11-4BB3-9953-1CE3EC2144E1}"/>
    <cellStyle name="Normal 8" xfId="138" xr:uid="{A1311DF1-5704-4B18-81FD-341C462904AD}"/>
    <cellStyle name="Note 2" xfId="5" xr:uid="{00000000-0005-0000-0000-000056000000}"/>
    <cellStyle name="Note 2 2" xfId="100" xr:uid="{B03262C6-F03C-4212-B081-ADAC54655382}"/>
    <cellStyle name="Note 2 3" xfId="121" xr:uid="{C2C44025-0E57-4E16-88F1-203D3927C32F}"/>
    <cellStyle name="Note 2 4" xfId="131" xr:uid="{4166AA2F-DA9A-4A65-92EE-EB76AF9AF319}"/>
    <cellStyle name="Note 3" xfId="89" xr:uid="{00000000-0005-0000-0000-000057000000}"/>
    <cellStyle name="Note 3 2" xfId="125" xr:uid="{96378CE7-28CB-4633-A1A0-C507C8D927F1}"/>
    <cellStyle name="Note 3 3" xfId="116" xr:uid="{EA9BB77A-2BCA-4DEE-BAC2-90A6C80E617B}"/>
    <cellStyle name="Note 3 4" xfId="134" xr:uid="{63C0C4FD-7A1B-485A-8803-A7FC35DEE4A2}"/>
    <cellStyle name="Note 4" xfId="42" xr:uid="{00000000-0005-0000-0000-000058000000}"/>
    <cellStyle name="Note 4 2" xfId="109" xr:uid="{9A66EC59-3876-43F7-B4D8-0B0F88122923}"/>
    <cellStyle name="Note 4 3" xfId="118" xr:uid="{B5EE60A0-E1A4-491D-803A-5255C6E89F58}"/>
    <cellStyle name="Note 4 4" xfId="103" xr:uid="{A135D461-A04C-4568-82A6-CBD6BC8BD0D8}"/>
    <cellStyle name="Note 4 5" xfId="120" xr:uid="{6F7BC1BF-7E3A-44CB-BC45-562157D0093A}"/>
    <cellStyle name="Output 2" xfId="84" xr:uid="{00000000-0005-0000-0000-000059000000}"/>
    <cellStyle name="Output 2 2" xfId="112" xr:uid="{062B24ED-9979-42ED-B3BA-B0130E608788}"/>
    <cellStyle name="Output 2 3" xfId="129" xr:uid="{02CC28EF-0587-49AF-B588-5492AC20F581}"/>
    <cellStyle name="Output 2 4" xfId="132" xr:uid="{B4878C56-2216-4947-8D7F-CD119D7783BD}"/>
    <cellStyle name="Output 3" xfId="43" xr:uid="{00000000-0005-0000-0000-00005A000000}"/>
    <cellStyle name="Output 3 2" xfId="105" xr:uid="{96A4AE3F-1FCC-44AA-90E5-283636A5F0C7}"/>
    <cellStyle name="Output 3 3" xfId="115" xr:uid="{3AE3E816-80D4-4C18-A221-6F19C21EABA1}"/>
    <cellStyle name="Output 3 4" xfId="102" xr:uid="{D0B19C2F-7C39-4339-871A-3D6F9A50770E}"/>
    <cellStyle name="Percent 2" xfId="124" xr:uid="{4DE204A4-7FFF-472A-87AD-4EE137CD563B}"/>
    <cellStyle name="Percent 3" xfId="137" xr:uid="{0DF2132B-F65C-43AB-99BE-8FEF0CF190AF}"/>
    <cellStyle name="Title 2" xfId="85" xr:uid="{00000000-0005-0000-0000-00005B000000}"/>
    <cellStyle name="Title 3" xfId="44" xr:uid="{00000000-0005-0000-0000-00005C000000}"/>
    <cellStyle name="Total 2" xfId="86" xr:uid="{00000000-0005-0000-0000-00005D000000}"/>
    <cellStyle name="Total 2 2" xfId="111" xr:uid="{1A15C468-681C-4B67-AFA3-1369ED6F7C97}"/>
    <cellStyle name="Total 2 3" xfId="128" xr:uid="{8ECAC650-6A01-445F-9AB3-B9F26C08CA19}"/>
    <cellStyle name="Total 2 4" xfId="133" xr:uid="{01DC3945-3848-42F2-BF91-E5A642254874}"/>
    <cellStyle name="Total 3" xfId="45" xr:uid="{00000000-0005-0000-0000-00005E000000}"/>
    <cellStyle name="Total 3 2" xfId="104" xr:uid="{0FD2399E-F7C7-405A-939A-4D3ACAF17881}"/>
    <cellStyle name="Total 3 3" xfId="101" xr:uid="{20735AA3-00E6-435D-9431-0690A4C98979}"/>
    <cellStyle name="Total 3 4" xfId="117" xr:uid="{D25DA28B-52CC-4027-BFBA-4F78C6CCFF84}"/>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8778B8EB-189C-4282-BB39-9F8CCC1D6D7C}"/>
            </a:ext>
          </a:extLst>
        </xdr:cNvPr>
        <xdr:cNvSpPr txBox="1"/>
      </xdr:nvSpPr>
      <xdr:spPr>
        <a:xfrm>
          <a:off x="82962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H4" sqref="H4:H8"/>
    </sheetView>
  </sheetViews>
  <sheetFormatPr defaultRowHeight="12.75" x14ac:dyDescent="0.2"/>
  <cols>
    <col min="1" max="3" width="9.42578125" customWidth="1"/>
    <col min="4" max="7" width="8.85546875" customWidth="1"/>
    <col min="8" max="8" width="9.42578125" customWidth="1"/>
  </cols>
  <sheetData>
    <row r="1" spans="1:11" ht="15.75" x14ac:dyDescent="0.25">
      <c r="A1" s="12" t="s">
        <v>0</v>
      </c>
      <c r="B1" s="8"/>
      <c r="C1" s="8"/>
      <c r="D1" s="8"/>
      <c r="E1" s="4"/>
      <c r="F1" s="4"/>
      <c r="G1" s="4"/>
      <c r="H1" s="4"/>
    </row>
    <row r="2" spans="1:11" ht="15.75" x14ac:dyDescent="0.25">
      <c r="A2" s="2"/>
      <c r="B2" s="1"/>
      <c r="C2" s="3"/>
      <c r="D2" s="3"/>
      <c r="E2" s="3"/>
      <c r="F2" s="3"/>
      <c r="G2" s="3"/>
      <c r="H2" s="3"/>
      <c r="I2" s="3"/>
      <c r="J2" s="3"/>
    </row>
    <row r="3" spans="1:11" s="6" customFormat="1" x14ac:dyDescent="0.2">
      <c r="A3" s="81"/>
      <c r="B3" s="81"/>
      <c r="C3" s="81"/>
      <c r="D3" s="10" t="s">
        <v>2</v>
      </c>
      <c r="E3" s="11" t="s">
        <v>3</v>
      </c>
      <c r="F3" s="11" t="s">
        <v>4</v>
      </c>
      <c r="G3" s="11" t="s">
        <v>5</v>
      </c>
      <c r="H3" s="37" t="s">
        <v>6</v>
      </c>
    </row>
    <row r="4" spans="1:11" x14ac:dyDescent="0.2">
      <c r="A4" s="83" t="str">
        <f>Summary!A7</f>
        <v>MAXA Elevator Solutions LLC</v>
      </c>
      <c r="B4" s="83"/>
      <c r="C4" s="83"/>
      <c r="D4" s="9">
        <v>0</v>
      </c>
      <c r="E4" s="39">
        <v>15</v>
      </c>
      <c r="F4" s="39">
        <v>16.5</v>
      </c>
      <c r="G4" s="39">
        <v>6</v>
      </c>
      <c r="H4" s="38">
        <f>SUM(E4:G4)</f>
        <v>37.5</v>
      </c>
    </row>
    <row r="5" spans="1:11" x14ac:dyDescent="0.2">
      <c r="A5" s="82" t="str">
        <f>Summary!A8</f>
        <v>Metro Elevator</v>
      </c>
      <c r="B5" s="82"/>
      <c r="C5" s="82"/>
      <c r="D5" s="9">
        <v>0</v>
      </c>
      <c r="E5" s="39">
        <v>15</v>
      </c>
      <c r="F5" s="39">
        <v>17.5</v>
      </c>
      <c r="G5" s="39">
        <v>6</v>
      </c>
      <c r="H5" s="38">
        <f t="shared" ref="H5:H8" si="0">SUM(E5:G5)</f>
        <v>38.5</v>
      </c>
      <c r="K5" s="5"/>
    </row>
    <row r="6" spans="1:11" x14ac:dyDescent="0.2">
      <c r="A6" s="82" t="str">
        <f>Summary!A9</f>
        <v>Oracle Elevator Holdco, inc DBA Elevated</v>
      </c>
      <c r="B6" s="82"/>
      <c r="C6" s="82"/>
      <c r="D6" s="9">
        <v>0</v>
      </c>
      <c r="E6" s="39">
        <v>14</v>
      </c>
      <c r="F6" s="39">
        <v>15</v>
      </c>
      <c r="G6" s="39">
        <v>6</v>
      </c>
      <c r="H6" s="38">
        <f t="shared" si="0"/>
        <v>35</v>
      </c>
      <c r="K6" s="5"/>
    </row>
    <row r="7" spans="1:11" x14ac:dyDescent="0.2">
      <c r="A7" s="82" t="str">
        <f>Summary!A10</f>
        <v>Prestige Elevator</v>
      </c>
      <c r="B7" s="82"/>
      <c r="C7" s="82"/>
      <c r="D7" s="9">
        <v>0</v>
      </c>
      <c r="E7" s="39">
        <v>15</v>
      </c>
      <c r="F7" s="39">
        <v>16.5</v>
      </c>
      <c r="G7" s="39">
        <v>6</v>
      </c>
      <c r="H7" s="38">
        <f t="shared" si="0"/>
        <v>37.5</v>
      </c>
    </row>
    <row r="8" spans="1:11" x14ac:dyDescent="0.2">
      <c r="A8" s="82" t="str">
        <f>Summary!A11</f>
        <v>Prime Elevator Corp</v>
      </c>
      <c r="B8" s="82"/>
      <c r="C8" s="82"/>
      <c r="D8" s="9">
        <v>0</v>
      </c>
      <c r="E8" s="39">
        <v>14</v>
      </c>
      <c r="F8" s="39">
        <v>15</v>
      </c>
      <c r="G8" s="39">
        <v>6</v>
      </c>
      <c r="H8" s="38">
        <f t="shared" si="0"/>
        <v>35</v>
      </c>
    </row>
  </sheetData>
  <mergeCells count="6">
    <mergeCell ref="A3:C3"/>
    <mergeCell ref="A7:C7"/>
    <mergeCell ref="A8:C8"/>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workbookViewId="0">
      <selection activeCell="F21" sqref="F21"/>
    </sheetView>
  </sheetViews>
  <sheetFormatPr defaultRowHeight="12.75" x14ac:dyDescent="0.2"/>
  <sheetData>
    <row r="1" spans="1:14" ht="15.75" x14ac:dyDescent="0.25">
      <c r="A1" s="12" t="s">
        <v>0</v>
      </c>
      <c r="B1" s="8"/>
      <c r="C1" s="8"/>
      <c r="D1" s="8"/>
      <c r="E1" s="4"/>
      <c r="F1" s="4"/>
      <c r="G1" s="4"/>
      <c r="H1" s="4"/>
      <c r="I1" s="4"/>
      <c r="J1" s="4"/>
    </row>
    <row r="2" spans="1:14" ht="15.75" x14ac:dyDescent="0.25">
      <c r="A2" s="4"/>
      <c r="B2" s="3"/>
      <c r="C2" s="3"/>
      <c r="D2" s="3"/>
      <c r="E2" s="3"/>
      <c r="F2" s="3"/>
      <c r="G2" s="3"/>
      <c r="H2" s="3"/>
      <c r="I2" s="3"/>
      <c r="J2" s="3"/>
    </row>
    <row r="3" spans="1:14" x14ac:dyDescent="0.2">
      <c r="A3" s="81"/>
      <c r="B3" s="81"/>
      <c r="C3" s="81"/>
      <c r="D3" s="10" t="s">
        <v>2</v>
      </c>
      <c r="E3" s="11" t="s">
        <v>3</v>
      </c>
      <c r="F3" s="11" t="s">
        <v>4</v>
      </c>
      <c r="G3" s="11" t="s">
        <v>5</v>
      </c>
      <c r="H3" s="37" t="s">
        <v>6</v>
      </c>
      <c r="I3" s="6"/>
      <c r="J3" s="6"/>
      <c r="K3" s="6"/>
      <c r="L3" s="6"/>
      <c r="M3" s="6"/>
      <c r="N3" s="6"/>
    </row>
    <row r="4" spans="1:14" x14ac:dyDescent="0.2">
      <c r="A4" s="83" t="str">
        <f>Summary!A7</f>
        <v>MAXA Elevator Solutions LLC</v>
      </c>
      <c r="B4" s="83"/>
      <c r="C4" s="83"/>
      <c r="D4" s="9">
        <v>0</v>
      </c>
      <c r="E4" s="42">
        <v>20</v>
      </c>
      <c r="F4" s="42">
        <v>20</v>
      </c>
      <c r="G4" s="42">
        <v>8</v>
      </c>
      <c r="H4" s="38">
        <f>SUM(E4:G4)</f>
        <v>48</v>
      </c>
      <c r="I4" s="7"/>
      <c r="J4" s="7"/>
      <c r="K4" s="7"/>
      <c r="L4" s="7"/>
      <c r="M4" s="7"/>
      <c r="N4" s="7"/>
    </row>
    <row r="5" spans="1:14" x14ac:dyDescent="0.2">
      <c r="A5" s="82" t="str">
        <f>Summary!A8</f>
        <v>Metro Elevator</v>
      </c>
      <c r="B5" s="82"/>
      <c r="C5" s="82"/>
      <c r="D5" s="9">
        <v>0</v>
      </c>
      <c r="E5" s="42">
        <v>20</v>
      </c>
      <c r="F5" s="42">
        <v>20</v>
      </c>
      <c r="G5" s="42">
        <v>8</v>
      </c>
      <c r="H5" s="38">
        <f t="shared" ref="H5:H8" si="0">SUM(E5:G5)</f>
        <v>48</v>
      </c>
      <c r="I5" s="7"/>
      <c r="J5" s="7"/>
      <c r="K5" s="7"/>
      <c r="L5" s="7"/>
      <c r="M5" s="7"/>
      <c r="N5" s="7"/>
    </row>
    <row r="6" spans="1:14" x14ac:dyDescent="0.2">
      <c r="A6" s="82" t="str">
        <f>Summary!A9</f>
        <v>Oracle Elevator Holdco, inc DBA Elevated</v>
      </c>
      <c r="B6" s="82"/>
      <c r="C6" s="82"/>
      <c r="D6" s="9">
        <v>0</v>
      </c>
      <c r="E6" s="42">
        <v>20</v>
      </c>
      <c r="F6" s="42">
        <v>20</v>
      </c>
      <c r="G6" s="42">
        <v>8</v>
      </c>
      <c r="H6" s="38">
        <f t="shared" si="0"/>
        <v>48</v>
      </c>
      <c r="I6" s="7"/>
      <c r="J6" s="7"/>
      <c r="K6" s="7"/>
      <c r="L6" s="7"/>
      <c r="M6" s="7"/>
      <c r="N6" s="7"/>
    </row>
    <row r="7" spans="1:14" x14ac:dyDescent="0.2">
      <c r="A7" s="82" t="str">
        <f>Summary!A10</f>
        <v>Prestige Elevator</v>
      </c>
      <c r="B7" s="82"/>
      <c r="C7" s="82"/>
      <c r="D7" s="9">
        <v>0</v>
      </c>
      <c r="E7" s="42">
        <v>20</v>
      </c>
      <c r="F7" s="42">
        <v>25</v>
      </c>
      <c r="G7" s="42">
        <v>8</v>
      </c>
      <c r="H7" s="38">
        <f t="shared" si="0"/>
        <v>53</v>
      </c>
      <c r="I7" s="7"/>
      <c r="J7" s="7"/>
      <c r="K7" s="7"/>
      <c r="L7" s="7"/>
      <c r="M7" s="7"/>
      <c r="N7" s="7"/>
    </row>
    <row r="8" spans="1:14" x14ac:dyDescent="0.2">
      <c r="A8" s="82" t="str">
        <f>Summary!A11</f>
        <v>Prime Elevator Corp</v>
      </c>
      <c r="B8" s="82"/>
      <c r="C8" s="82"/>
      <c r="D8" s="9">
        <v>0</v>
      </c>
      <c r="E8" s="42">
        <v>25</v>
      </c>
      <c r="F8" s="42">
        <v>25</v>
      </c>
      <c r="G8" s="42">
        <v>8</v>
      </c>
      <c r="H8" s="38">
        <f t="shared" si="0"/>
        <v>58</v>
      </c>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6">
    <mergeCell ref="A7:C7"/>
    <mergeCell ref="A8:C8"/>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workbookViewId="0">
      <selection activeCell="F21" sqref="F21"/>
    </sheetView>
  </sheetViews>
  <sheetFormatPr defaultRowHeight="12.75" x14ac:dyDescent="0.2"/>
  <sheetData>
    <row r="1" spans="1:14" ht="15.75" x14ac:dyDescent="0.25">
      <c r="A1" s="12"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81"/>
      <c r="B3" s="81"/>
      <c r="C3" s="81"/>
      <c r="D3" s="10" t="s">
        <v>2</v>
      </c>
      <c r="E3" s="11" t="s">
        <v>3</v>
      </c>
      <c r="F3" s="11" t="s">
        <v>4</v>
      </c>
      <c r="G3" s="11" t="s">
        <v>5</v>
      </c>
      <c r="H3" s="37" t="s">
        <v>6</v>
      </c>
      <c r="I3" s="6"/>
      <c r="J3" s="6"/>
      <c r="K3" s="6"/>
      <c r="L3" s="6"/>
      <c r="M3" s="6"/>
      <c r="N3" s="6"/>
    </row>
    <row r="4" spans="1:14" x14ac:dyDescent="0.2">
      <c r="A4" s="83" t="str">
        <f>Summary!A7</f>
        <v>MAXA Elevator Solutions LLC</v>
      </c>
      <c r="B4" s="83"/>
      <c r="C4" s="83"/>
      <c r="D4" s="9">
        <v>0</v>
      </c>
      <c r="E4" s="43">
        <v>20</v>
      </c>
      <c r="F4" s="43">
        <v>20</v>
      </c>
      <c r="G4" s="43">
        <v>6</v>
      </c>
      <c r="H4" s="38">
        <f>SUM(E4:G4)</f>
        <v>46</v>
      </c>
      <c r="I4" s="7"/>
      <c r="J4" s="7"/>
      <c r="K4" s="7"/>
      <c r="L4" s="7"/>
      <c r="M4" s="7"/>
      <c r="N4" s="7"/>
    </row>
    <row r="5" spans="1:14" x14ac:dyDescent="0.2">
      <c r="A5" s="82" t="str">
        <f>Summary!A8</f>
        <v>Metro Elevator</v>
      </c>
      <c r="B5" s="82"/>
      <c r="C5" s="82"/>
      <c r="D5" s="9">
        <v>0</v>
      </c>
      <c r="E5" s="43">
        <v>15</v>
      </c>
      <c r="F5" s="43">
        <v>10</v>
      </c>
      <c r="G5" s="43">
        <v>4</v>
      </c>
      <c r="H5" s="38">
        <f t="shared" ref="H5:H8" si="0">SUM(E5:G5)</f>
        <v>29</v>
      </c>
      <c r="I5" s="7"/>
      <c r="J5" s="7"/>
      <c r="K5" s="7"/>
      <c r="L5" s="7"/>
      <c r="M5" s="7"/>
      <c r="N5" s="7"/>
    </row>
    <row r="6" spans="1:14" x14ac:dyDescent="0.2">
      <c r="A6" s="82" t="str">
        <f>Summary!A9</f>
        <v>Oracle Elevator Holdco, inc DBA Elevated</v>
      </c>
      <c r="B6" s="82"/>
      <c r="C6" s="82"/>
      <c r="D6" s="9">
        <v>0</v>
      </c>
      <c r="E6" s="43">
        <v>15</v>
      </c>
      <c r="F6" s="43">
        <v>15</v>
      </c>
      <c r="G6" s="43">
        <v>6</v>
      </c>
      <c r="H6" s="38">
        <f t="shared" si="0"/>
        <v>36</v>
      </c>
      <c r="I6" s="7"/>
      <c r="J6" s="7"/>
      <c r="K6" s="7"/>
      <c r="L6" s="7"/>
      <c r="M6" s="7"/>
      <c r="N6" s="7"/>
    </row>
    <row r="7" spans="1:14" x14ac:dyDescent="0.2">
      <c r="A7" s="82" t="str">
        <f>Summary!A10</f>
        <v>Prestige Elevator</v>
      </c>
      <c r="B7" s="82"/>
      <c r="C7" s="82"/>
      <c r="D7" s="9">
        <v>0</v>
      </c>
      <c r="E7" s="43">
        <v>12.5</v>
      </c>
      <c r="F7" s="43">
        <v>12.5</v>
      </c>
      <c r="G7" s="43">
        <v>4</v>
      </c>
      <c r="H7" s="38">
        <f t="shared" si="0"/>
        <v>29</v>
      </c>
      <c r="I7" s="7"/>
      <c r="J7" s="7"/>
      <c r="K7" s="7"/>
      <c r="L7" s="7"/>
      <c r="M7" s="7"/>
      <c r="N7" s="7"/>
    </row>
    <row r="8" spans="1:14" x14ac:dyDescent="0.2">
      <c r="A8" s="82" t="str">
        <f>Summary!A11</f>
        <v>Prime Elevator Corp</v>
      </c>
      <c r="B8" s="82"/>
      <c r="C8" s="82"/>
      <c r="D8" s="9">
        <v>0</v>
      </c>
      <c r="E8" s="43">
        <v>10</v>
      </c>
      <c r="F8" s="43">
        <v>5</v>
      </c>
      <c r="G8" s="43">
        <v>2</v>
      </c>
      <c r="H8" s="38">
        <f t="shared" si="0"/>
        <v>17</v>
      </c>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
  <sheetViews>
    <sheetView workbookViewId="0">
      <selection activeCell="F16" sqref="F16"/>
    </sheetView>
  </sheetViews>
  <sheetFormatPr defaultRowHeight="12.75" x14ac:dyDescent="0.2"/>
  <sheetData>
    <row r="1" spans="1:14" ht="15.75" x14ac:dyDescent="0.25">
      <c r="A1" s="12"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81"/>
      <c r="B3" s="81"/>
      <c r="C3" s="81"/>
      <c r="D3" s="10" t="s">
        <v>2</v>
      </c>
      <c r="E3" s="11" t="s">
        <v>3</v>
      </c>
      <c r="F3" s="11" t="s">
        <v>4</v>
      </c>
      <c r="G3" s="11" t="s">
        <v>5</v>
      </c>
      <c r="H3" s="37" t="s">
        <v>6</v>
      </c>
      <c r="I3" s="6"/>
      <c r="J3" s="6"/>
      <c r="K3" s="6"/>
      <c r="L3" s="6"/>
      <c r="M3" s="6"/>
      <c r="N3" s="6"/>
    </row>
    <row r="4" spans="1:14" x14ac:dyDescent="0.2">
      <c r="A4" s="83" t="str">
        <f>Summary!A7</f>
        <v>MAXA Elevator Solutions LLC</v>
      </c>
      <c r="B4" s="83"/>
      <c r="C4" s="83"/>
      <c r="D4" s="9">
        <v>0</v>
      </c>
      <c r="E4" s="58">
        <v>10</v>
      </c>
      <c r="F4" s="58">
        <v>10</v>
      </c>
      <c r="G4" s="58">
        <v>4</v>
      </c>
      <c r="H4" s="38">
        <f>SUM(E4:G4)</f>
        <v>24</v>
      </c>
      <c r="I4" s="7"/>
      <c r="J4" s="7"/>
      <c r="K4" s="7"/>
      <c r="L4" s="7"/>
      <c r="M4" s="7"/>
      <c r="N4" s="7"/>
    </row>
    <row r="5" spans="1:14" x14ac:dyDescent="0.2">
      <c r="A5" s="82" t="str">
        <f>Summary!A8</f>
        <v>Metro Elevator</v>
      </c>
      <c r="B5" s="82"/>
      <c r="C5" s="82"/>
      <c r="D5" s="9">
        <v>0</v>
      </c>
      <c r="E5" s="58">
        <v>25</v>
      </c>
      <c r="F5" s="58">
        <v>25</v>
      </c>
      <c r="G5" s="58">
        <v>8</v>
      </c>
      <c r="H5" s="38">
        <f t="shared" ref="H5:H8" si="0">SUM(E5:G5)</f>
        <v>58</v>
      </c>
      <c r="I5" s="7"/>
      <c r="J5" s="7"/>
      <c r="K5" s="7"/>
      <c r="L5" s="7"/>
      <c r="M5" s="7"/>
      <c r="N5" s="7"/>
    </row>
    <row r="6" spans="1:14" x14ac:dyDescent="0.2">
      <c r="A6" s="82" t="str">
        <f>Summary!A9</f>
        <v>Oracle Elevator Holdco, inc DBA Elevated</v>
      </c>
      <c r="B6" s="82"/>
      <c r="C6" s="82"/>
      <c r="D6" s="9">
        <v>0</v>
      </c>
      <c r="E6" s="58">
        <v>15</v>
      </c>
      <c r="F6" s="58">
        <v>20</v>
      </c>
      <c r="G6" s="58">
        <v>8</v>
      </c>
      <c r="H6" s="38">
        <f t="shared" si="0"/>
        <v>43</v>
      </c>
      <c r="I6" s="7"/>
      <c r="J6" s="7"/>
      <c r="K6" s="7"/>
      <c r="L6" s="7"/>
      <c r="M6" s="7"/>
      <c r="N6" s="7"/>
    </row>
    <row r="7" spans="1:14" x14ac:dyDescent="0.2">
      <c r="A7" s="82" t="str">
        <f>Summary!A10</f>
        <v>Prestige Elevator</v>
      </c>
      <c r="B7" s="82"/>
      <c r="C7" s="82"/>
      <c r="D7" s="9">
        <v>0</v>
      </c>
      <c r="E7" s="58">
        <v>20</v>
      </c>
      <c r="F7" s="58">
        <v>20</v>
      </c>
      <c r="G7" s="58">
        <v>8</v>
      </c>
      <c r="H7" s="38">
        <f t="shared" si="0"/>
        <v>48</v>
      </c>
      <c r="I7" s="7"/>
      <c r="J7" s="7"/>
      <c r="K7" s="7"/>
      <c r="L7" s="7"/>
      <c r="M7" s="7"/>
      <c r="N7" s="7"/>
    </row>
    <row r="8" spans="1:14" x14ac:dyDescent="0.2">
      <c r="A8" s="82" t="str">
        <f>Summary!A11</f>
        <v>Prime Elevator Corp</v>
      </c>
      <c r="B8" s="82"/>
      <c r="C8" s="82"/>
      <c r="D8" s="9">
        <v>0</v>
      </c>
      <c r="E8" s="58">
        <v>15</v>
      </c>
      <c r="F8" s="58">
        <v>15</v>
      </c>
      <c r="G8" s="58">
        <v>8</v>
      </c>
      <c r="H8" s="38">
        <f t="shared" si="0"/>
        <v>38</v>
      </c>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6">
    <mergeCell ref="A7:C7"/>
    <mergeCell ref="A8:C8"/>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L16"/>
  <sheetViews>
    <sheetView workbookViewId="0">
      <selection activeCell="H8" sqref="H8"/>
    </sheetView>
  </sheetViews>
  <sheetFormatPr defaultRowHeight="12.75" x14ac:dyDescent="0.2"/>
  <sheetData>
    <row r="1" spans="1:12" ht="15.75" x14ac:dyDescent="0.25">
      <c r="A1" s="12" t="s">
        <v>0</v>
      </c>
      <c r="B1" s="8"/>
      <c r="C1" s="8"/>
      <c r="D1" s="8"/>
      <c r="E1" s="4"/>
      <c r="F1" s="4"/>
      <c r="G1" s="4"/>
      <c r="H1" s="4"/>
      <c r="I1" s="7"/>
    </row>
    <row r="2" spans="1:12" ht="15.75" x14ac:dyDescent="0.25">
      <c r="A2" s="4"/>
      <c r="B2" s="3"/>
      <c r="C2" s="3"/>
      <c r="D2" s="3"/>
      <c r="E2" s="3"/>
      <c r="F2" s="3"/>
      <c r="G2" s="3"/>
      <c r="H2" s="3"/>
      <c r="I2" s="3"/>
    </row>
    <row r="3" spans="1:12" x14ac:dyDescent="0.2">
      <c r="A3" s="81"/>
      <c r="B3" s="81"/>
      <c r="C3" s="81"/>
      <c r="D3" s="10" t="s">
        <v>2</v>
      </c>
      <c r="E3" s="11" t="s">
        <v>3</v>
      </c>
      <c r="F3" s="11" t="s">
        <v>4</v>
      </c>
      <c r="G3" s="11" t="s">
        <v>5</v>
      </c>
      <c r="H3" s="37" t="s">
        <v>6</v>
      </c>
      <c r="I3" s="6"/>
      <c r="J3" s="6"/>
      <c r="K3" s="6"/>
      <c r="L3" s="6"/>
    </row>
    <row r="4" spans="1:12" x14ac:dyDescent="0.2">
      <c r="A4" s="83" t="str">
        <f>Summary!A7</f>
        <v>MAXA Elevator Solutions LLC</v>
      </c>
      <c r="B4" s="83"/>
      <c r="C4" s="83"/>
      <c r="D4" s="41">
        <v>16</v>
      </c>
      <c r="E4" s="40">
        <v>15</v>
      </c>
      <c r="F4" s="40">
        <v>10</v>
      </c>
      <c r="G4" s="40">
        <v>6</v>
      </c>
      <c r="H4" s="38">
        <f>SUM(E4:G4)</f>
        <v>31</v>
      </c>
      <c r="I4" s="7"/>
      <c r="J4" s="7"/>
      <c r="K4" s="7"/>
      <c r="L4" s="7"/>
    </row>
    <row r="5" spans="1:12" x14ac:dyDescent="0.2">
      <c r="A5" s="82" t="str">
        <f>Summary!A8</f>
        <v>Metro Elevator</v>
      </c>
      <c r="B5" s="82"/>
      <c r="C5" s="82"/>
      <c r="D5" s="41">
        <v>24</v>
      </c>
      <c r="E5" s="40">
        <v>20</v>
      </c>
      <c r="F5" s="40">
        <v>25</v>
      </c>
      <c r="G5" s="40">
        <v>6</v>
      </c>
      <c r="H5" s="38">
        <f t="shared" ref="H5:H8" si="0">SUM(E5:G5)</f>
        <v>51</v>
      </c>
      <c r="I5" s="7"/>
      <c r="J5" s="7"/>
      <c r="K5" s="7"/>
      <c r="L5" s="7"/>
    </row>
    <row r="6" spans="1:12" x14ac:dyDescent="0.2">
      <c r="A6" s="82" t="str">
        <f>Summary!A9</f>
        <v>Oracle Elevator Holdco, inc DBA Elevated</v>
      </c>
      <c r="B6" s="82"/>
      <c r="C6" s="82"/>
      <c r="D6" s="41">
        <v>32</v>
      </c>
      <c r="E6" s="40">
        <v>15</v>
      </c>
      <c r="F6" s="40">
        <v>15</v>
      </c>
      <c r="G6" s="40">
        <v>6</v>
      </c>
      <c r="H6" s="38">
        <f t="shared" si="0"/>
        <v>36</v>
      </c>
      <c r="I6" s="7"/>
      <c r="J6" s="7"/>
      <c r="K6" s="7"/>
      <c r="L6" s="7"/>
    </row>
    <row r="7" spans="1:12" x14ac:dyDescent="0.2">
      <c r="A7" s="82" t="str">
        <f>Summary!A10</f>
        <v>Prestige Elevator</v>
      </c>
      <c r="B7" s="82"/>
      <c r="C7" s="82"/>
      <c r="D7" s="41">
        <v>40</v>
      </c>
      <c r="E7" s="40">
        <v>15</v>
      </c>
      <c r="F7" s="40">
        <v>15</v>
      </c>
      <c r="G7" s="40">
        <v>6</v>
      </c>
      <c r="H7" s="38">
        <f t="shared" si="0"/>
        <v>36</v>
      </c>
      <c r="I7" s="7"/>
      <c r="J7" s="7"/>
      <c r="K7" s="7"/>
      <c r="L7" s="7"/>
    </row>
    <row r="8" spans="1:12" x14ac:dyDescent="0.2">
      <c r="A8" s="82" t="str">
        <f>Summary!A11</f>
        <v>Prime Elevator Corp</v>
      </c>
      <c r="B8" s="82"/>
      <c r="C8" s="82"/>
      <c r="D8" s="41">
        <v>40</v>
      </c>
      <c r="E8" s="40">
        <v>15</v>
      </c>
      <c r="F8" s="40">
        <v>10</v>
      </c>
      <c r="G8" s="40">
        <v>6</v>
      </c>
      <c r="H8" s="38">
        <f t="shared" si="0"/>
        <v>31</v>
      </c>
      <c r="I8" s="7"/>
      <c r="J8" s="7"/>
      <c r="K8" s="7"/>
      <c r="L8" s="7"/>
    </row>
    <row r="9" spans="1:12" x14ac:dyDescent="0.2">
      <c r="A9" s="7"/>
      <c r="B9" s="7"/>
      <c r="C9" s="7"/>
      <c r="D9" s="7"/>
      <c r="E9" s="7"/>
      <c r="F9" s="7"/>
      <c r="G9" s="7"/>
      <c r="H9" s="7"/>
      <c r="I9" s="7"/>
      <c r="J9" s="7"/>
      <c r="K9" s="7"/>
      <c r="L9" s="7"/>
    </row>
    <row r="10" spans="1:12" x14ac:dyDescent="0.2">
      <c r="A10" s="7"/>
      <c r="B10" s="7"/>
      <c r="C10" s="7"/>
      <c r="D10" s="7"/>
      <c r="E10" s="7"/>
      <c r="F10" s="7"/>
      <c r="G10" s="7"/>
      <c r="H10" s="7"/>
      <c r="I10" s="7"/>
      <c r="J10" s="7"/>
      <c r="K10" s="7"/>
      <c r="L10" s="7"/>
    </row>
    <row r="11" spans="1:12" x14ac:dyDescent="0.2">
      <c r="A11" s="7"/>
      <c r="B11" s="7"/>
      <c r="C11" s="7"/>
      <c r="D11" s="7"/>
      <c r="E11" s="7"/>
      <c r="F11" s="7"/>
      <c r="G11" s="7"/>
      <c r="H11" s="7"/>
      <c r="I11" s="7"/>
      <c r="J11" s="7"/>
      <c r="K11" s="7"/>
      <c r="L11" s="7"/>
    </row>
    <row r="12" spans="1:12" x14ac:dyDescent="0.2">
      <c r="A12" s="7"/>
      <c r="B12" s="7"/>
      <c r="C12" s="7"/>
      <c r="D12" s="7"/>
      <c r="E12" s="7"/>
      <c r="F12" s="7"/>
      <c r="G12" s="7"/>
      <c r="H12" s="7"/>
      <c r="I12" s="7"/>
      <c r="J12" s="7"/>
      <c r="K12" s="7"/>
      <c r="L12" s="7"/>
    </row>
    <row r="13" spans="1:12" x14ac:dyDescent="0.2">
      <c r="A13" s="7"/>
      <c r="B13" s="7"/>
      <c r="C13" s="7"/>
      <c r="D13" s="7"/>
      <c r="E13" s="7"/>
      <c r="F13" s="7"/>
      <c r="G13" s="7"/>
      <c r="H13" s="7"/>
      <c r="I13" s="7"/>
      <c r="J13" s="7"/>
      <c r="K13" s="7"/>
      <c r="L13" s="7"/>
    </row>
    <row r="14" spans="1:12" x14ac:dyDescent="0.2">
      <c r="A14" s="7"/>
      <c r="B14" s="7"/>
      <c r="C14" s="7"/>
      <c r="D14" s="7"/>
      <c r="E14" s="7"/>
      <c r="F14" s="7"/>
      <c r="G14" s="7"/>
      <c r="H14" s="7"/>
      <c r="I14" s="7"/>
      <c r="J14" s="7"/>
      <c r="K14" s="7"/>
      <c r="L14" s="7"/>
    </row>
    <row r="15" spans="1:12" x14ac:dyDescent="0.2">
      <c r="A15" s="7"/>
      <c r="B15" s="7"/>
      <c r="C15" s="7"/>
      <c r="D15" s="7"/>
      <c r="E15" s="7"/>
      <c r="F15" s="7"/>
      <c r="G15" s="7"/>
      <c r="H15" s="7"/>
      <c r="I15" s="7"/>
      <c r="J15" s="7"/>
      <c r="K15" s="7"/>
      <c r="L15" s="7"/>
    </row>
    <row r="16" spans="1:12" x14ac:dyDescent="0.2">
      <c r="A16" s="7"/>
      <c r="B16" s="7"/>
      <c r="C16" s="7"/>
      <c r="D16" s="7"/>
      <c r="E16" s="7"/>
      <c r="F16" s="7"/>
      <c r="G16" s="7"/>
      <c r="H16" s="7"/>
      <c r="I16" s="7"/>
      <c r="J16" s="7"/>
      <c r="K16" s="7"/>
      <c r="L16" s="7"/>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tabSelected="1" workbookViewId="0">
      <selection activeCell="F17" sqref="F17"/>
    </sheetView>
  </sheetViews>
  <sheetFormatPr defaultRowHeight="15" x14ac:dyDescent="0.2"/>
  <cols>
    <col min="1" max="1" width="45.28515625" style="16" customWidth="1"/>
    <col min="2" max="7" width="7.7109375" style="16" customWidth="1"/>
    <col min="8" max="9" width="7.5703125" style="16" customWidth="1"/>
    <col min="10" max="12" width="7.7109375" style="16" customWidth="1"/>
    <col min="13" max="16384" width="9.140625" style="16"/>
  </cols>
  <sheetData>
    <row r="1" spans="1:15" ht="15.75" x14ac:dyDescent="0.25">
      <c r="A1" s="13" t="s">
        <v>7</v>
      </c>
      <c r="B1" s="14"/>
      <c r="C1" s="13"/>
      <c r="D1" s="13"/>
      <c r="E1" s="13"/>
      <c r="F1" s="13"/>
      <c r="G1" s="13"/>
      <c r="H1" s="13"/>
      <c r="I1" s="15"/>
      <c r="J1" s="15"/>
    </row>
    <row r="2" spans="1:15" ht="6" customHeight="1" x14ac:dyDescent="0.25">
      <c r="A2" s="13"/>
      <c r="B2" s="14"/>
      <c r="C2" s="13"/>
      <c r="D2" s="13"/>
      <c r="E2" s="13"/>
      <c r="F2" s="13"/>
      <c r="G2" s="13"/>
      <c r="H2" s="13"/>
      <c r="I2" s="15"/>
      <c r="J2" s="15"/>
    </row>
    <row r="3" spans="1:15" ht="15.75" x14ac:dyDescent="0.25">
      <c r="A3" s="85" t="s">
        <v>16</v>
      </c>
      <c r="B3" s="85"/>
      <c r="C3" s="85"/>
      <c r="D3" s="85"/>
      <c r="E3" s="85"/>
      <c r="F3" s="85"/>
      <c r="G3" s="85"/>
      <c r="H3" s="85"/>
      <c r="I3" s="15"/>
      <c r="J3" s="15"/>
    </row>
    <row r="4" spans="1:15" x14ac:dyDescent="0.2">
      <c r="A4" s="14"/>
      <c r="B4" s="14"/>
      <c r="C4" s="14"/>
      <c r="D4" s="14"/>
      <c r="E4" s="14"/>
      <c r="F4" s="14"/>
      <c r="G4" s="17"/>
      <c r="H4" s="17"/>
      <c r="I4" s="18"/>
      <c r="J4" s="18"/>
    </row>
    <row r="5" spans="1:15" ht="15.75" x14ac:dyDescent="0.25">
      <c r="G5" s="84" t="s">
        <v>13</v>
      </c>
      <c r="H5" s="84"/>
      <c r="I5" s="19"/>
      <c r="J5" s="86" t="s">
        <v>44</v>
      </c>
      <c r="K5" s="86"/>
      <c r="L5" s="86"/>
      <c r="M5" s="20"/>
      <c r="N5" s="84" t="s">
        <v>14</v>
      </c>
      <c r="O5" s="84"/>
    </row>
    <row r="6" spans="1:15" s="24" customFormat="1" ht="135" customHeight="1" x14ac:dyDescent="0.2">
      <c r="A6" s="21"/>
      <c r="B6" s="22" t="s">
        <v>39</v>
      </c>
      <c r="C6" s="22" t="s">
        <v>40</v>
      </c>
      <c r="D6" s="22" t="s">
        <v>41</v>
      </c>
      <c r="E6" s="22" t="s">
        <v>42</v>
      </c>
      <c r="F6" s="22" t="s">
        <v>43</v>
      </c>
      <c r="G6" s="22" t="s">
        <v>8</v>
      </c>
      <c r="H6" s="49" t="s">
        <v>9</v>
      </c>
      <c r="J6" s="23" t="str">
        <f>F6</f>
        <v xml:space="preserve">Evaluator 5 </v>
      </c>
      <c r="K6" s="23" t="s">
        <v>11</v>
      </c>
      <c r="L6" s="32" t="s">
        <v>10</v>
      </c>
      <c r="N6" s="22" t="s">
        <v>1</v>
      </c>
      <c r="O6" s="49" t="s">
        <v>12</v>
      </c>
    </row>
    <row r="7" spans="1:15" x14ac:dyDescent="0.2">
      <c r="A7" s="35" t="s">
        <v>17</v>
      </c>
      <c r="B7" s="25">
        <f>'Evaluator 1'!H4</f>
        <v>37.5</v>
      </c>
      <c r="C7" s="25">
        <f>'Evaluator 2'!H4</f>
        <v>48</v>
      </c>
      <c r="D7" s="25">
        <f>'Evaluator 3'!H4</f>
        <v>46</v>
      </c>
      <c r="E7" s="25">
        <f>'Evaluator 4'!H4</f>
        <v>24</v>
      </c>
      <c r="F7" s="25">
        <f>'Evaluator 5'!H4</f>
        <v>31</v>
      </c>
      <c r="G7" s="25">
        <f>AVERAGE(B7:F7)</f>
        <v>37.299999999999997</v>
      </c>
      <c r="H7" s="55">
        <f>RANK(G7,$G$7:$G$11,0)</f>
        <v>4</v>
      </c>
      <c r="J7" s="54">
        <f>'Evaluator 5'!D4</f>
        <v>16</v>
      </c>
      <c r="K7" s="26">
        <f>AVERAGE(J7)</f>
        <v>16</v>
      </c>
      <c r="L7" s="33">
        <f>RANK(K7,$K$7:$K$11,0)</f>
        <v>5</v>
      </c>
      <c r="N7" s="29">
        <f>G7+K7</f>
        <v>53.3</v>
      </c>
      <c r="O7" s="55">
        <f>RANK(N7,$N$7:$N$11,0)</f>
        <v>5</v>
      </c>
    </row>
    <row r="8" spans="1:15" x14ac:dyDescent="0.2">
      <c r="A8" s="36" t="s">
        <v>18</v>
      </c>
      <c r="B8" s="27">
        <f>'Evaluator 1'!H5</f>
        <v>38.5</v>
      </c>
      <c r="C8" s="25">
        <f>'Evaluator 2'!H5</f>
        <v>48</v>
      </c>
      <c r="D8" s="25">
        <f>'Evaluator 3'!H5</f>
        <v>29</v>
      </c>
      <c r="E8" s="25">
        <f>'Evaluator 4'!H5</f>
        <v>58</v>
      </c>
      <c r="F8" s="27">
        <f>'Evaluator 5'!H5</f>
        <v>51</v>
      </c>
      <c r="G8" s="27">
        <f>AVERAGE(B8:F8)</f>
        <v>44.9</v>
      </c>
      <c r="H8" s="48">
        <f>RANK(G8,$G$7:$G$11,0)</f>
        <v>1</v>
      </c>
      <c r="J8" s="47">
        <f>'Evaluator 5'!D5</f>
        <v>24</v>
      </c>
      <c r="K8" s="28">
        <f t="shared" ref="K8:K11" si="0">AVERAGE(J8)</f>
        <v>24</v>
      </c>
      <c r="L8" s="34">
        <f>RANK(K8,$K$7:$K$11,0)</f>
        <v>4</v>
      </c>
      <c r="N8" s="30">
        <f t="shared" ref="N8:N11" si="1">G8+K8</f>
        <v>68.900000000000006</v>
      </c>
      <c r="O8" s="48">
        <f>RANK(N8,$N$7:$N$11,0)</f>
        <v>4</v>
      </c>
    </row>
    <row r="9" spans="1:15" x14ac:dyDescent="0.2">
      <c r="A9" s="36" t="s">
        <v>19</v>
      </c>
      <c r="B9" s="27">
        <f>'Evaluator 1'!H6</f>
        <v>35</v>
      </c>
      <c r="C9" s="25">
        <f>'Evaluator 2'!H6</f>
        <v>48</v>
      </c>
      <c r="D9" s="25">
        <f>'Evaluator 3'!H6</f>
        <v>36</v>
      </c>
      <c r="E9" s="25">
        <f>'Evaluator 4'!H6</f>
        <v>43</v>
      </c>
      <c r="F9" s="27">
        <f>'Evaluator 5'!H6</f>
        <v>36</v>
      </c>
      <c r="G9" s="27">
        <f>AVERAGE(B9:F9)</f>
        <v>39.6</v>
      </c>
      <c r="H9" s="48">
        <f>RANK(G9,$G$7:$G$11,0)</f>
        <v>3</v>
      </c>
      <c r="J9" s="47">
        <f>'Evaluator 5'!D6</f>
        <v>32</v>
      </c>
      <c r="K9" s="28">
        <f t="shared" si="0"/>
        <v>32</v>
      </c>
      <c r="L9" s="34">
        <f>RANK(K9,$K$7:$K$11,0)</f>
        <v>3</v>
      </c>
      <c r="N9" s="30">
        <f t="shared" si="1"/>
        <v>71.599999999999994</v>
      </c>
      <c r="O9" s="48">
        <f>RANK(N9,$N$7:$N$11,0)</f>
        <v>3</v>
      </c>
    </row>
    <row r="10" spans="1:15" x14ac:dyDescent="0.2">
      <c r="A10" s="53" t="s">
        <v>20</v>
      </c>
      <c r="B10" s="46">
        <f>'Evaluator 1'!H7</f>
        <v>37.5</v>
      </c>
      <c r="C10" s="57">
        <f>'Evaluator 2'!H7</f>
        <v>53</v>
      </c>
      <c r="D10" s="57">
        <f>'Evaluator 3'!H7</f>
        <v>29</v>
      </c>
      <c r="E10" s="57">
        <f>'Evaluator 4'!H7</f>
        <v>48</v>
      </c>
      <c r="F10" s="46">
        <f>'Evaluator 5'!H7</f>
        <v>36</v>
      </c>
      <c r="G10" s="46">
        <f t="shared" ref="G10:G11" si="2">AVERAGE(B10:F10)</f>
        <v>40.700000000000003</v>
      </c>
      <c r="H10" s="52">
        <f>RANK(G10,$G$7:$G$11,0)</f>
        <v>2</v>
      </c>
      <c r="I10" s="44"/>
      <c r="J10" s="56">
        <f>'Evaluator 5'!D7</f>
        <v>40</v>
      </c>
      <c r="K10" s="50">
        <f t="shared" si="0"/>
        <v>40</v>
      </c>
      <c r="L10" s="45">
        <f>RANK(K10,$K$7:$K$11,0)</f>
        <v>1</v>
      </c>
      <c r="M10" s="44"/>
      <c r="N10" s="51">
        <f t="shared" si="1"/>
        <v>80.7</v>
      </c>
      <c r="O10" s="52">
        <f>RANK(N10,$N$7:$N$11,0)</f>
        <v>1</v>
      </c>
    </row>
    <row r="11" spans="1:15" x14ac:dyDescent="0.2">
      <c r="A11" s="36" t="s">
        <v>21</v>
      </c>
      <c r="B11" s="27">
        <f>'Evaluator 1'!H8</f>
        <v>35</v>
      </c>
      <c r="C11" s="25">
        <f>'Evaluator 2'!H8</f>
        <v>58</v>
      </c>
      <c r="D11" s="25">
        <f>'Evaluator 3'!H8</f>
        <v>17</v>
      </c>
      <c r="E11" s="25">
        <f>'Evaluator 4'!H8</f>
        <v>38</v>
      </c>
      <c r="F11" s="27">
        <f>'Evaluator 5'!H8</f>
        <v>31</v>
      </c>
      <c r="G11" s="27">
        <f t="shared" si="2"/>
        <v>35.799999999999997</v>
      </c>
      <c r="H11" s="48">
        <f>RANK(G11,$G$7:$G$11,0)</f>
        <v>5</v>
      </c>
      <c r="J11" s="47">
        <f>'Evaluator 5'!D8</f>
        <v>40</v>
      </c>
      <c r="K11" s="28">
        <f t="shared" si="0"/>
        <v>40</v>
      </c>
      <c r="L11" s="34">
        <f>RANK(K11,$K$7:$K$11,0)</f>
        <v>1</v>
      </c>
      <c r="N11" s="30">
        <f t="shared" si="1"/>
        <v>75.8</v>
      </c>
      <c r="O11" s="48">
        <f>RANK(N11,$N$7:$N$11,0)</f>
        <v>2</v>
      </c>
    </row>
    <row r="30" spans="1:1" x14ac:dyDescent="0.2">
      <c r="A30" s="31" t="s">
        <v>15</v>
      </c>
    </row>
    <row r="31" spans="1:1" x14ac:dyDescent="0.2">
      <c r="A31" s="31"/>
    </row>
  </sheetData>
  <mergeCells count="4">
    <mergeCell ref="N5:O5"/>
    <mergeCell ref="G5:H5"/>
    <mergeCell ref="A3:H3"/>
    <mergeCell ref="J5:L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B3B89-212E-44A1-90FC-3BEFBFF2EDBA}">
  <dimension ref="A1:M50"/>
  <sheetViews>
    <sheetView zoomScaleNormal="100" workbookViewId="0">
      <selection activeCell="A2" sqref="A2:J2"/>
    </sheetView>
  </sheetViews>
  <sheetFormatPr defaultRowHeight="12.75" x14ac:dyDescent="0.2"/>
  <cols>
    <col min="1" max="1" width="27.28515625" style="60" customWidth="1"/>
    <col min="2" max="3" width="9.5703125" style="60" customWidth="1"/>
    <col min="4" max="4" width="11.7109375" style="60" customWidth="1"/>
    <col min="5" max="13" width="9.5703125" style="60" customWidth="1"/>
    <col min="14" max="16384" width="9.140625" style="60"/>
  </cols>
  <sheetData>
    <row r="1" spans="1:13" ht="15.75" customHeight="1" x14ac:dyDescent="0.25">
      <c r="A1" s="90" t="s">
        <v>22</v>
      </c>
      <c r="B1" s="90"/>
      <c r="C1" s="90"/>
      <c r="D1" s="90"/>
      <c r="E1" s="90"/>
      <c r="F1" s="90"/>
      <c r="G1" s="90"/>
      <c r="H1" s="90"/>
      <c r="I1" s="90"/>
      <c r="J1" s="59"/>
    </row>
    <row r="2" spans="1:13" ht="15.75" x14ac:dyDescent="0.25">
      <c r="A2" s="91" t="s">
        <v>16</v>
      </c>
      <c r="B2" s="91"/>
      <c r="C2" s="91"/>
      <c r="D2" s="91"/>
      <c r="E2" s="91"/>
      <c r="F2" s="91"/>
      <c r="G2" s="91"/>
      <c r="H2" s="91"/>
      <c r="I2" s="91"/>
      <c r="J2" s="91"/>
    </row>
    <row r="3" spans="1:13" x14ac:dyDescent="0.2">
      <c r="A3" s="61" t="s">
        <v>23</v>
      </c>
      <c r="B3" s="92"/>
      <c r="C3" s="93"/>
      <c r="D3" s="94"/>
    </row>
    <row r="4" spans="1:13" ht="15" customHeight="1" x14ac:dyDescent="0.2">
      <c r="A4" s="61" t="s">
        <v>24</v>
      </c>
      <c r="B4" s="95" t="s">
        <v>25</v>
      </c>
      <c r="C4" s="96"/>
      <c r="D4" s="97"/>
      <c r="E4" s="62"/>
    </row>
    <row r="5" spans="1:13" ht="20.25" customHeight="1" x14ac:dyDescent="0.25">
      <c r="A5" s="98" t="s">
        <v>26</v>
      </c>
      <c r="B5" s="98"/>
      <c r="C5" s="63"/>
      <c r="D5" s="63"/>
      <c r="E5" s="63"/>
      <c r="F5" s="63"/>
      <c r="G5" s="63"/>
    </row>
    <row r="6" spans="1:13" ht="27" customHeight="1" x14ac:dyDescent="0.2">
      <c r="A6" s="64"/>
      <c r="B6" s="99" t="s">
        <v>27</v>
      </c>
      <c r="C6" s="99"/>
      <c r="D6" s="99"/>
      <c r="E6" s="99"/>
      <c r="F6" s="99"/>
      <c r="G6" s="99"/>
      <c r="H6" s="99"/>
      <c r="I6" s="99"/>
    </row>
    <row r="7" spans="1:13" ht="20.25" customHeight="1" x14ac:dyDescent="0.25">
      <c r="A7" s="100" t="s">
        <v>28</v>
      </c>
      <c r="B7" s="100"/>
      <c r="C7" s="65"/>
      <c r="D7" s="66"/>
      <c r="E7" s="66"/>
      <c r="F7" s="66"/>
      <c r="G7" s="66"/>
    </row>
    <row r="8" spans="1:13" ht="27" customHeight="1" x14ac:dyDescent="0.2">
      <c r="A8" s="64"/>
      <c r="B8" s="99" t="s">
        <v>29</v>
      </c>
      <c r="C8" s="99"/>
      <c r="D8" s="99"/>
      <c r="E8" s="99"/>
      <c r="F8" s="99"/>
      <c r="G8" s="99"/>
      <c r="H8" s="99"/>
      <c r="I8" s="99"/>
    </row>
    <row r="9" spans="1:13" ht="15" customHeight="1" x14ac:dyDescent="0.2"/>
    <row r="10" spans="1:13" ht="15" customHeight="1" x14ac:dyDescent="0.2"/>
    <row r="11" spans="1:13" ht="11.25" customHeight="1" thickBot="1" x14ac:dyDescent="0.25"/>
    <row r="12" spans="1:13" s="67" customFormat="1" ht="13.5" thickBot="1" x14ac:dyDescent="0.25">
      <c r="B12" s="87" t="s">
        <v>30</v>
      </c>
      <c r="C12" s="88"/>
      <c r="D12" s="89"/>
      <c r="E12" s="87" t="s">
        <v>31</v>
      </c>
      <c r="F12" s="88"/>
      <c r="G12" s="89"/>
      <c r="H12" s="87" t="s">
        <v>32</v>
      </c>
      <c r="I12" s="88"/>
      <c r="J12" s="89"/>
      <c r="K12" s="87" t="s">
        <v>33</v>
      </c>
      <c r="L12" s="88"/>
      <c r="M12" s="89"/>
    </row>
    <row r="13" spans="1:13" s="67" customFormat="1" ht="112.5" customHeight="1" x14ac:dyDescent="0.2">
      <c r="B13" s="101" t="s">
        <v>38</v>
      </c>
      <c r="C13" s="102"/>
      <c r="D13" s="103"/>
      <c r="E13" s="104" t="s">
        <v>34</v>
      </c>
      <c r="F13" s="102"/>
      <c r="G13" s="103"/>
      <c r="H13" s="104" t="s">
        <v>35</v>
      </c>
      <c r="I13" s="102"/>
      <c r="J13" s="103"/>
      <c r="K13" s="104" t="s">
        <v>36</v>
      </c>
      <c r="L13" s="102"/>
      <c r="M13" s="103"/>
    </row>
    <row r="14" spans="1:13" s="69" customFormat="1" ht="11.25" customHeight="1" x14ac:dyDescent="0.2">
      <c r="A14" s="68"/>
      <c r="B14" s="105" t="s">
        <v>37</v>
      </c>
      <c r="C14" s="106"/>
      <c r="D14" s="107"/>
      <c r="E14" s="105" t="s">
        <v>37</v>
      </c>
      <c r="F14" s="106"/>
      <c r="G14" s="107"/>
      <c r="H14" s="105" t="s">
        <v>37</v>
      </c>
      <c r="I14" s="106"/>
      <c r="J14" s="107"/>
      <c r="K14" s="105" t="s">
        <v>37</v>
      </c>
      <c r="L14" s="106"/>
      <c r="M14" s="107"/>
    </row>
    <row r="15" spans="1:13" s="69" customFormat="1" x14ac:dyDescent="0.2">
      <c r="A15" s="70" t="s">
        <v>17</v>
      </c>
      <c r="B15" s="108"/>
      <c r="C15" s="109"/>
      <c r="D15" s="110"/>
      <c r="E15" s="111"/>
      <c r="F15" s="112"/>
      <c r="G15" s="113"/>
      <c r="H15" s="111"/>
      <c r="I15" s="112"/>
      <c r="J15" s="113"/>
      <c r="K15" s="111"/>
      <c r="L15" s="112"/>
      <c r="M15" s="113"/>
    </row>
    <row r="16" spans="1:13" s="69" customFormat="1" x14ac:dyDescent="0.2">
      <c r="A16" s="71" t="s">
        <v>18</v>
      </c>
      <c r="B16" s="114"/>
      <c r="C16" s="115"/>
      <c r="D16" s="116"/>
      <c r="E16" s="117"/>
      <c r="F16" s="118"/>
      <c r="G16" s="119"/>
      <c r="H16" s="117"/>
      <c r="I16" s="118"/>
      <c r="J16" s="119"/>
      <c r="K16" s="117"/>
      <c r="L16" s="118"/>
      <c r="M16" s="119"/>
    </row>
    <row r="17" spans="1:13" s="69" customFormat="1" ht="24" x14ac:dyDescent="0.2">
      <c r="A17" s="71" t="s">
        <v>19</v>
      </c>
      <c r="B17" s="114"/>
      <c r="C17" s="115"/>
      <c r="D17" s="116"/>
      <c r="E17" s="117"/>
      <c r="F17" s="118"/>
      <c r="G17" s="119"/>
      <c r="H17" s="117"/>
      <c r="I17" s="118"/>
      <c r="J17" s="119"/>
      <c r="K17" s="117"/>
      <c r="L17" s="118"/>
      <c r="M17" s="119"/>
    </row>
    <row r="18" spans="1:13" s="69" customFormat="1" x14ac:dyDescent="0.2">
      <c r="A18" s="71" t="s">
        <v>20</v>
      </c>
      <c r="B18" s="114"/>
      <c r="C18" s="115"/>
      <c r="D18" s="116"/>
      <c r="E18" s="117"/>
      <c r="F18" s="118"/>
      <c r="G18" s="119"/>
      <c r="H18" s="117"/>
      <c r="I18" s="118"/>
      <c r="J18" s="119"/>
      <c r="K18" s="117"/>
      <c r="L18" s="118"/>
      <c r="M18" s="119"/>
    </row>
    <row r="19" spans="1:13" s="69" customFormat="1" x14ac:dyDescent="0.2">
      <c r="A19" s="71" t="s">
        <v>21</v>
      </c>
      <c r="B19" s="114"/>
      <c r="C19" s="115"/>
      <c r="D19" s="116"/>
      <c r="E19" s="117"/>
      <c r="F19" s="118"/>
      <c r="G19" s="119"/>
      <c r="H19" s="117"/>
      <c r="I19" s="118"/>
      <c r="J19" s="119"/>
      <c r="K19" s="117"/>
      <c r="L19" s="118"/>
      <c r="M19" s="119"/>
    </row>
    <row r="20" spans="1:13" s="73" customFormat="1" ht="7.5" customHeight="1" x14ac:dyDescent="0.2">
      <c r="A20" s="72"/>
      <c r="B20" s="72"/>
      <c r="C20" s="72"/>
      <c r="D20" s="72"/>
      <c r="E20" s="72"/>
      <c r="F20" s="72"/>
      <c r="G20" s="72"/>
      <c r="H20" s="72"/>
      <c r="I20" s="72"/>
      <c r="J20" s="72"/>
      <c r="K20" s="72"/>
      <c r="L20" s="72"/>
      <c r="M20" s="72"/>
    </row>
    <row r="21" spans="1:13" s="74" customFormat="1" ht="6.75" customHeight="1" x14ac:dyDescent="0.2"/>
    <row r="23" spans="1:13" x14ac:dyDescent="0.2">
      <c r="A23" s="75"/>
      <c r="G23" s="76"/>
      <c r="H23" s="76"/>
    </row>
    <row r="24" spans="1:13" x14ac:dyDescent="0.2">
      <c r="A24" s="77"/>
      <c r="G24" s="76"/>
      <c r="H24" s="76"/>
      <c r="I24" s="76"/>
      <c r="J24" s="76"/>
    </row>
    <row r="25" spans="1:13" ht="15" x14ac:dyDescent="0.25">
      <c r="A25" s="78"/>
      <c r="B25" s="78"/>
      <c r="C25" s="78"/>
      <c r="E25" s="79"/>
      <c r="G25" s="76"/>
      <c r="H25" s="76"/>
      <c r="I25" s="76"/>
      <c r="J25" s="76"/>
    </row>
    <row r="26" spans="1:13" ht="15" x14ac:dyDescent="0.25">
      <c r="A26" s="78"/>
      <c r="B26" s="78"/>
      <c r="C26" s="78"/>
      <c r="E26" s="79"/>
      <c r="G26" s="76"/>
      <c r="H26" s="76"/>
      <c r="I26" s="76"/>
      <c r="J26" s="76"/>
    </row>
    <row r="27" spans="1:13" ht="15" x14ac:dyDescent="0.25">
      <c r="A27" s="78"/>
      <c r="B27" s="78"/>
      <c r="C27" s="78"/>
      <c r="E27" s="79"/>
      <c r="G27" s="76"/>
      <c r="H27" s="76"/>
      <c r="I27" s="76"/>
      <c r="J27" s="76"/>
    </row>
    <row r="28" spans="1:13" ht="15" x14ac:dyDescent="0.25">
      <c r="A28" s="78"/>
      <c r="B28" s="78"/>
      <c r="C28" s="78"/>
      <c r="E28" s="79"/>
      <c r="G28" s="76"/>
      <c r="H28" s="76"/>
      <c r="I28" s="76"/>
      <c r="J28" s="76"/>
    </row>
    <row r="29" spans="1:13" ht="15" x14ac:dyDescent="0.25">
      <c r="A29" s="78"/>
      <c r="B29" s="78"/>
      <c r="C29" s="78"/>
      <c r="E29" s="79"/>
      <c r="G29" s="76"/>
      <c r="H29" s="76"/>
      <c r="I29" s="76"/>
      <c r="J29" s="76"/>
    </row>
    <row r="30" spans="1:13" x14ac:dyDescent="0.2">
      <c r="A30" s="78"/>
      <c r="B30" s="78"/>
      <c r="C30" s="78"/>
      <c r="G30" s="76"/>
      <c r="H30" s="76"/>
      <c r="I30" s="76"/>
      <c r="J30" s="76"/>
    </row>
    <row r="31" spans="1:13" x14ac:dyDescent="0.2">
      <c r="A31" s="78"/>
      <c r="B31" s="78"/>
      <c r="C31" s="78"/>
      <c r="G31" s="76"/>
      <c r="H31" s="76"/>
      <c r="I31" s="76"/>
      <c r="J31" s="76"/>
    </row>
    <row r="32" spans="1:13" x14ac:dyDescent="0.2">
      <c r="I32" s="76"/>
      <c r="J32" s="76"/>
      <c r="K32" s="76"/>
      <c r="L32" s="76"/>
    </row>
    <row r="33" spans="9:13" x14ac:dyDescent="0.2">
      <c r="I33" s="76"/>
      <c r="J33" s="76"/>
      <c r="K33" s="76"/>
      <c r="L33" s="76"/>
      <c r="M33" s="76"/>
    </row>
    <row r="34" spans="9:13" x14ac:dyDescent="0.2">
      <c r="L34" s="76"/>
      <c r="M34" s="76"/>
    </row>
    <row r="35" spans="9:13" x14ac:dyDescent="0.2">
      <c r="L35" s="76"/>
      <c r="M35" s="76"/>
    </row>
    <row r="36" spans="9:13" x14ac:dyDescent="0.2">
      <c r="L36" s="76"/>
      <c r="M36" s="76"/>
    </row>
    <row r="37" spans="9:13" x14ac:dyDescent="0.2">
      <c r="L37" s="76"/>
      <c r="M37" s="76"/>
    </row>
    <row r="50" spans="1:1" x14ac:dyDescent="0.2">
      <c r="A50" s="80"/>
    </row>
  </sheetData>
  <mergeCells count="40">
    <mergeCell ref="B19:D19"/>
    <mergeCell ref="E19:G19"/>
    <mergeCell ref="H19:J19"/>
    <mergeCell ref="K19:M19"/>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K12:M12"/>
    <mergeCell ref="A1:I1"/>
    <mergeCell ref="A2:J2"/>
    <mergeCell ref="B3:D3"/>
    <mergeCell ref="B4:D4"/>
    <mergeCell ref="A5:B5"/>
    <mergeCell ref="B6:I6"/>
    <mergeCell ref="A7:B7"/>
    <mergeCell ref="B8:I8"/>
    <mergeCell ref="B12:D12"/>
    <mergeCell ref="E12:G12"/>
    <mergeCell ref="H12:J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2026-04-23T16:07:11Z</dcterms:modified>
</cp:coreProperties>
</file>