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PURCHASING_New\03_Active Procurement\FY2026\RFP-730-UofH-3103 Security Guard Services for Athletics and CPH FY26 - ROCHE\Evaluations\ATH\"/>
    </mc:Choice>
  </mc:AlternateContent>
  <xr:revisionPtr revIDLastSave="0" documentId="8_{45B184A4-300B-446B-9CEC-FFB461A42C27}" xr6:coauthVersionLast="47" xr6:coauthVersionMax="47" xr10:uidLastSave="{00000000-0000-0000-0000-000000000000}"/>
  <bookViews>
    <workbookView xWindow="25080" yWindow="-2295" windowWidth="29040" windowHeight="17520" activeTab="6" xr2:uid="{00000000-000D-0000-FFFF-FFFF00000000}"/>
  </bookViews>
  <sheets>
    <sheet name="Evaluator 1" sheetId="5" r:id="rId1"/>
    <sheet name="Evaluator 2" sheetId="9" r:id="rId2"/>
    <sheet name="Evaluator 3" sheetId="10" r:id="rId3"/>
    <sheet name="Evaluator 4" sheetId="11" r:id="rId4"/>
    <sheet name="Evaluator 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4" i="4" l="1"/>
  <c r="B12" i="1" l="1"/>
  <c r="F16" i="1"/>
  <c r="B17" i="1"/>
  <c r="F17" i="1"/>
  <c r="A14" i="1"/>
  <c r="A15" i="1"/>
  <c r="A16" i="1"/>
  <c r="A17" i="1"/>
  <c r="I14" i="5"/>
  <c r="I13" i="5"/>
  <c r="B16" i="1" s="1"/>
  <c r="I12" i="5"/>
  <c r="B15" i="1" s="1"/>
  <c r="I11" i="5"/>
  <c r="B14" i="1" s="1"/>
  <c r="I10" i="5"/>
  <c r="B13" i="1" s="1"/>
  <c r="I9" i="5"/>
  <c r="I8" i="5"/>
  <c r="B11" i="1" s="1"/>
  <c r="I7" i="5"/>
  <c r="B10" i="1" s="1"/>
  <c r="I6" i="5"/>
  <c r="B9" i="1" s="1"/>
  <c r="I5" i="5"/>
  <c r="B8" i="1" s="1"/>
  <c r="I4" i="5"/>
  <c r="B7" i="1" s="1"/>
  <c r="I14" i="9"/>
  <c r="C17" i="1" s="1"/>
  <c r="I13" i="9"/>
  <c r="C16" i="1" s="1"/>
  <c r="I12" i="9"/>
  <c r="C15" i="1" s="1"/>
  <c r="I11" i="9"/>
  <c r="C14" i="1" s="1"/>
  <c r="I10" i="9"/>
  <c r="C13" i="1" s="1"/>
  <c r="I9" i="9"/>
  <c r="C12" i="1" s="1"/>
  <c r="I8" i="9"/>
  <c r="C11" i="1" s="1"/>
  <c r="I7" i="9"/>
  <c r="C10" i="1" s="1"/>
  <c r="I6" i="9"/>
  <c r="C9" i="1" s="1"/>
  <c r="I5" i="9"/>
  <c r="C8" i="1" s="1"/>
  <c r="I4" i="9"/>
  <c r="C7" i="1" s="1"/>
  <c r="I14" i="10"/>
  <c r="D17" i="1" s="1"/>
  <c r="I13" i="10"/>
  <c r="D16" i="1" s="1"/>
  <c r="I12" i="10"/>
  <c r="D15" i="1" s="1"/>
  <c r="I11" i="10"/>
  <c r="D14" i="1" s="1"/>
  <c r="I10" i="10"/>
  <c r="D13" i="1" s="1"/>
  <c r="I9" i="10"/>
  <c r="D12" i="1" s="1"/>
  <c r="I8" i="10"/>
  <c r="D11" i="1" s="1"/>
  <c r="I7" i="10"/>
  <c r="D10" i="1" s="1"/>
  <c r="I6" i="10"/>
  <c r="D9" i="1" s="1"/>
  <c r="I5" i="10"/>
  <c r="D8" i="1" s="1"/>
  <c r="I4" i="10"/>
  <c r="D7" i="1" s="1"/>
  <c r="I14" i="11"/>
  <c r="E17" i="1" s="1"/>
  <c r="I13" i="11"/>
  <c r="E16" i="1" s="1"/>
  <c r="I12" i="11"/>
  <c r="E15" i="1" s="1"/>
  <c r="I11" i="11"/>
  <c r="E14" i="1" s="1"/>
  <c r="I10" i="11"/>
  <c r="E13" i="1" s="1"/>
  <c r="I9" i="11"/>
  <c r="E12" i="1" s="1"/>
  <c r="I8" i="11"/>
  <c r="E11" i="1" s="1"/>
  <c r="I7" i="11"/>
  <c r="E10" i="1" s="1"/>
  <c r="I6" i="11"/>
  <c r="E9" i="1" s="1"/>
  <c r="I5" i="11"/>
  <c r="E8" i="1" s="1"/>
  <c r="I4" i="11"/>
  <c r="E7" i="1" s="1"/>
  <c r="I11" i="4"/>
  <c r="F14" i="1" s="1"/>
  <c r="I12" i="4"/>
  <c r="F15" i="1" s="1"/>
  <c r="I13" i="4"/>
  <c r="I10" i="4"/>
  <c r="F13" i="1" s="1"/>
  <c r="I9" i="4"/>
  <c r="F12" i="1" s="1"/>
  <c r="I8" i="4"/>
  <c r="F11" i="1" s="1"/>
  <c r="I7" i="4"/>
  <c r="F10" i="1" s="1"/>
  <c r="I6" i="4"/>
  <c r="F9" i="1" s="1"/>
  <c r="I5" i="4"/>
  <c r="F8" i="1" s="1"/>
  <c r="I4" i="4"/>
  <c r="F7" i="1" s="1"/>
  <c r="J6" i="1"/>
  <c r="A10" i="1"/>
  <c r="A11" i="1"/>
  <c r="A12" i="1"/>
  <c r="A13" i="1"/>
  <c r="G14" i="1" l="1"/>
  <c r="G17" i="1"/>
  <c r="G16" i="1"/>
  <c r="G15" i="1"/>
  <c r="G10" i="1"/>
  <c r="G11" i="1"/>
  <c r="G12" i="1"/>
  <c r="G13" i="1"/>
  <c r="A8" i="1" l="1"/>
  <c r="A9" i="1"/>
  <c r="A7" i="1"/>
  <c r="G7" i="1" l="1"/>
  <c r="G9" i="1"/>
  <c r="G8" i="1"/>
  <c r="H8" i="1" l="1"/>
  <c r="H9" i="1"/>
  <c r="H7" i="1"/>
  <c r="H17" i="1"/>
  <c r="H14" i="1"/>
  <c r="H10" i="1"/>
  <c r="H13" i="1"/>
  <c r="H12" i="1"/>
  <c r="H16" i="1"/>
  <c r="H11" i="1"/>
  <c r="H15" i="1"/>
  <c r="J7" i="1" l="1"/>
  <c r="K7" i="1"/>
  <c r="N7" i="1"/>
  <c r="J9" i="1"/>
  <c r="K9" i="1"/>
  <c r="N9" i="1"/>
  <c r="J15" i="1"/>
  <c r="K15" i="1" s="1"/>
  <c r="J14" i="1"/>
  <c r="K14" i="1" s="1"/>
  <c r="N14" i="1" s="1"/>
  <c r="J8" i="1"/>
  <c r="K8" i="1"/>
  <c r="J16" i="1"/>
  <c r="K16" i="1" s="1"/>
  <c r="J13" i="1"/>
  <c r="K13" i="1" s="1"/>
  <c r="J12" i="1"/>
  <c r="K12" i="1"/>
  <c r="N12" i="1"/>
  <c r="J17" i="1"/>
  <c r="K17" i="1"/>
  <c r="N17" i="1" s="1"/>
  <c r="J11" i="1"/>
  <c r="K11" i="1" s="1"/>
  <c r="J10" i="1"/>
  <c r="K10" i="1" s="1"/>
  <c r="L12" i="1" l="1"/>
  <c r="L9" i="1"/>
  <c r="L14" i="1"/>
  <c r="N11" i="1"/>
  <c r="L11" i="1"/>
  <c r="L13" i="1"/>
  <c r="N13" i="1"/>
  <c r="L7" i="1"/>
  <c r="N16" i="1"/>
  <c r="O16" i="1" s="1"/>
  <c r="L16" i="1"/>
  <c r="L8" i="1"/>
  <c r="N10" i="1"/>
  <c r="L10" i="1"/>
  <c r="L15" i="1"/>
  <c r="N15" i="1"/>
  <c r="N8" i="1"/>
  <c r="L17" i="1"/>
  <c r="O13" i="1" l="1"/>
  <c r="O8" i="1"/>
  <c r="O14" i="1"/>
  <c r="O7" i="1"/>
  <c r="O15" i="1"/>
  <c r="O11" i="1"/>
  <c r="O17" i="1"/>
  <c r="O12" i="1"/>
  <c r="O10" i="1"/>
  <c r="O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817DA793-2EB2-4DB5-8CE8-9A4019208CAD}">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D92E2FAF-6B9E-4019-9899-18B8EB939A47}">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<sst xmlns="http://schemas.openxmlformats.org/spreadsheetml/2006/main" count="153" uniqueCount="57">
  <si>
    <t xml:space="preserve">RESPONDENT SUMMARY </t>
  </si>
  <si>
    <t>Total Score</t>
  </si>
  <si>
    <t>Evaluator 1</t>
  </si>
  <si>
    <t>Evaluator 2</t>
  </si>
  <si>
    <t>Evaluator 3</t>
  </si>
  <si>
    <t>Evaluator 4</t>
  </si>
  <si>
    <t>Evaluator 5</t>
  </si>
  <si>
    <t>Criteria 1</t>
  </si>
  <si>
    <t>Criteria 2</t>
  </si>
  <si>
    <t>Criteria 3</t>
  </si>
  <si>
    <t>Criteria 4</t>
  </si>
  <si>
    <t>Criteria 5</t>
  </si>
  <si>
    <t>Total</t>
  </si>
  <si>
    <t>Average Tech. Score</t>
  </si>
  <si>
    <t>Technical Ranking</t>
  </si>
  <si>
    <t>Non Tech Ranking</t>
  </si>
  <si>
    <t>Non-Tech Score (cost)</t>
  </si>
  <si>
    <t>Total Ranking</t>
  </si>
  <si>
    <t>Technical</t>
  </si>
  <si>
    <t>Non Technical</t>
  </si>
  <si>
    <t>Summary</t>
  </si>
  <si>
    <t>updated 11/17</t>
  </si>
  <si>
    <t>Only PM scores Criteria 1 Cost</t>
  </si>
  <si>
    <t xml:space="preserve">RFP-730-UofH-3103 Security Guard Services for Athletics and CPH FY26 </t>
  </si>
  <si>
    <t>EVALUATION SUMMARY - ATHLETICS ONLY</t>
  </si>
  <si>
    <t>Advanced Sentry</t>
  </si>
  <si>
    <t>ALL ACCESS SECURITY AND STAFFING LLC</t>
  </si>
  <si>
    <t>Allied Universal Event Services</t>
  </si>
  <si>
    <t>Andy Frain Services Inc</t>
  </si>
  <si>
    <t>Blue Chip Services LLC</t>
  </si>
  <si>
    <t>Global Investments International LLC</t>
  </si>
  <si>
    <t>Innovative Solution Advisors LLC</t>
  </si>
  <si>
    <t>RCEA Investments LLC</t>
  </si>
  <si>
    <t>RHINO SPORTS and ENTERTAINMENT SERVICES</t>
  </si>
  <si>
    <t>Shield Spire Security LLC</t>
  </si>
  <si>
    <t>Unified Protective Services Inc</t>
  </si>
  <si>
    <t>verified</t>
  </si>
  <si>
    <t xml:space="preserve"> </t>
  </si>
  <si>
    <t>University of Houston Evaluation Matrix</t>
  </si>
  <si>
    <t>Evaluator Name</t>
  </si>
  <si>
    <t>Evaluation Due Date</t>
  </si>
  <si>
    <t>See email instructions</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</si>
  <si>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</si>
  <si>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</si>
  <si>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</si>
  <si>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</si>
  <si>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</si>
  <si>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</si>
  <si>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</si>
  <si>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</si>
  <si>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</si>
  <si>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r>
      <rPr>
        <sz val="8"/>
        <rFont val="Arial"/>
        <family val="2"/>
      </rPr>
      <t>Criterion 1: Cost proposal, overall value.
EXHIBIT G - PRICING SHEET *REQUIRED* Complete and return in a separate Excel format file within your proposal.</t>
    </r>
    <r>
      <rPr>
        <b/>
        <sz val="8"/>
        <color rgb="FFFF0000"/>
        <rFont val="Arial"/>
        <family val="2"/>
      </rPr>
      <t xml:space="preserve">                                          **ONLY THE PROJECT MANAGER WILL EVALUATE COST**</t>
    </r>
  </si>
  <si>
    <t>Criterion 2: Firm's plan to meet and exceed the University's requested scope of services. Firm's approach to the scope of services. Understanding of the project.</t>
  </si>
  <si>
    <t>Criterion 3: Firm's experience and qualifications / expertise. Demonstrated results at comparable properties. References.</t>
  </si>
  <si>
    <t>Criterion 4: Approach to Customer Service, Staff qualifications - training protocols, ability to provide qualified personnel.</t>
  </si>
  <si>
    <t>Criterion 5: Firm’s personnel - Experience, credentials of key staff assigned to the project.</t>
  </si>
  <si>
    <t>Points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</si>
</sst>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sz val="8"/>
      <name val="Arial"/>
      <family val="2"/>
    </font>
    <font>
      <b/>
      <sz val="9"/>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u/>
      <sz val="1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99">
    <xf numFmtId="0" fontId="0" fillId="0" borderId="0"/>
    <xf numFmtId="44" fontId="12" fillId="0" borderId="0" applyFont="0" applyFill="0" applyBorder="0" applyAlignment="0" applyProtection="0"/>
    <xf numFmtId="0" fontId="12" fillId="0" borderId="0"/>
    <xf numFmtId="0" fontId="9" fillId="0" borderId="0"/>
    <xf numFmtId="0" fontId="9" fillId="0" borderId="0"/>
    <xf numFmtId="0" fontId="12" fillId="2" borderId="1" applyNumberFormat="0" applyFont="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2" applyNumberFormat="0" applyAlignment="0" applyProtection="0"/>
    <xf numFmtId="0" fontId="18" fillId="22" borderId="3" applyNumberFormat="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4" fillId="8" borderId="2" applyNumberFormat="0" applyAlignment="0" applyProtection="0"/>
    <xf numFmtId="0" fontId="25" fillId="0" borderId="7" applyNumberFormat="0" applyFill="0" applyAlignment="0" applyProtection="0"/>
    <xf numFmtId="0" fontId="26" fillId="23" borderId="0" applyNumberFormat="0" applyBorder="0" applyAlignment="0" applyProtection="0"/>
    <xf numFmtId="0" fontId="13" fillId="2" borderId="1" applyNumberFormat="0" applyFont="0" applyAlignment="0" applyProtection="0"/>
    <xf numFmtId="0" fontId="27" fillId="21"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8"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2" applyNumberFormat="0" applyAlignment="0" applyProtection="0"/>
    <xf numFmtId="0" fontId="18" fillId="22" borderId="3" applyNumberFormat="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4" fillId="8" borderId="2" applyNumberFormat="0" applyAlignment="0" applyProtection="0"/>
    <xf numFmtId="0" fontId="25" fillId="0" borderId="7" applyNumberFormat="0" applyFill="0" applyAlignment="0" applyProtection="0"/>
    <xf numFmtId="0" fontId="26" fillId="23" borderId="0" applyNumberFormat="0" applyBorder="0" applyAlignment="0" applyProtection="0"/>
    <xf numFmtId="0" fontId="27" fillId="21"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12" fillId="0" borderId="0"/>
    <xf numFmtId="0" fontId="12" fillId="2" borderId="1" applyNumberFormat="0" applyFont="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2" fillId="0" borderId="0"/>
    <xf numFmtId="0" fontId="46" fillId="0" borderId="0" applyNumberFormat="0" applyFill="0" applyBorder="0" applyAlignment="0" applyProtection="0"/>
  </cellStyleXfs>
  <cellXfs count="82">
    <xf numFmtId="0" fontId="0" fillId="0" borderId="0" xfId="0"/>
    <xf numFmtId="0" fontId="10" fillId="0" borderId="0" xfId="0" applyFont="1"/>
    <xf numFmtId="0" fontId="12" fillId="0" borderId="0" xfId="0" applyFont="1"/>
    <xf numFmtId="0" fontId="10" fillId="0" borderId="0" xfId="0" applyFont="1" applyAlignment="1">
      <alignment horizontal="left"/>
    </xf>
    <xf numFmtId="0" fontId="33" fillId="0" borderId="0" xfId="0" applyFont="1"/>
    <xf numFmtId="0" fontId="34" fillId="0" borderId="0" xfId="0" applyFont="1"/>
    <xf numFmtId="0" fontId="34" fillId="0" borderId="10" xfId="47" applyFont="1" applyBorder="1" applyAlignment="1">
      <alignment horizontal="right"/>
    </xf>
    <xf numFmtId="0" fontId="35" fillId="0" borderId="10" xfId="47" applyFont="1" applyBorder="1" applyAlignment="1">
      <alignment horizontal="right"/>
    </xf>
    <xf numFmtId="0" fontId="35" fillId="0" borderId="0" xfId="0" applyFont="1"/>
    <xf numFmtId="0" fontId="36" fillId="0" borderId="0" xfId="0" applyFont="1" applyAlignment="1">
      <alignment horizontal="left"/>
    </xf>
    <xf numFmtId="0" fontId="36" fillId="24" borderId="0" xfId="0" applyFont="1" applyFill="1"/>
    <xf numFmtId="0" fontId="37" fillId="24" borderId="0" xfId="0" applyFont="1" applyFill="1"/>
    <xf numFmtId="0" fontId="11" fillId="24" borderId="0" xfId="0" applyFont="1" applyFill="1"/>
    <xf numFmtId="0" fontId="10" fillId="24" borderId="0" xfId="0" applyFont="1" applyFill="1" applyAlignment="1">
      <alignment horizontal="left" vertical="center"/>
    </xf>
    <xf numFmtId="0" fontId="10" fillId="24" borderId="0" xfId="0" applyFont="1" applyFill="1" applyAlignment="1">
      <alignment horizontal="center" vertical="center"/>
    </xf>
    <xf numFmtId="0" fontId="38" fillId="24" borderId="0" xfId="0" applyFont="1" applyFill="1"/>
    <xf numFmtId="0" fontId="39" fillId="0" borderId="0" xfId="0" applyFont="1" applyAlignment="1">
      <alignment horizontal="left"/>
    </xf>
    <xf numFmtId="0" fontId="40" fillId="0" borderId="0" xfId="0" applyFont="1"/>
    <xf numFmtId="0" fontId="41" fillId="0" borderId="10" xfId="47" applyFont="1" applyBorder="1" applyAlignment="1">
      <alignment horizontal="right"/>
    </xf>
    <xf numFmtId="0" fontId="41" fillId="0" borderId="0" xfId="0" applyFont="1"/>
    <xf numFmtId="0" fontId="40" fillId="0" borderId="0" xfId="0" applyFont="1" applyAlignment="1">
      <alignment wrapText="1"/>
    </xf>
    <xf numFmtId="0" fontId="33" fillId="0" borderId="0" xfId="0" applyFont="1" applyAlignment="1"/>
    <xf numFmtId="0" fontId="43" fillId="0" borderId="0" xfId="0" applyFont="1" applyAlignment="1"/>
    <xf numFmtId="0" fontId="10" fillId="24" borderId="11" xfId="0" applyFont="1" applyFill="1" applyBorder="1" applyAlignment="1">
      <alignment horizontal="left"/>
    </xf>
    <xf numFmtId="0" fontId="10" fillId="24" borderId="12" xfId="0" applyFont="1" applyFill="1" applyBorder="1" applyAlignment="1">
      <alignment horizontal="left"/>
    </xf>
    <xf numFmtId="0" fontId="10" fillId="24" borderId="0" xfId="0" applyFont="1" applyFill="1"/>
    <xf numFmtId="0" fontId="10" fillId="24" borderId="0" xfId="0" applyFont="1" applyFill="1" applyAlignment="1">
      <alignment horizontal="right" textRotation="90" wrapText="1"/>
    </xf>
    <xf numFmtId="0" fontId="31" fillId="24" borderId="14" xfId="0" applyFont="1" applyFill="1" applyBorder="1" applyAlignment="1">
      <alignment horizontal="right" textRotation="90"/>
    </xf>
    <xf numFmtId="0" fontId="31" fillId="24" borderId="0" xfId="0" applyFont="1" applyFill="1" applyAlignment="1">
      <alignment horizontal="right" textRotation="90" wrapText="1"/>
    </xf>
    <xf numFmtId="4" fontId="11" fillId="24" borderId="11" xfId="0" applyNumberFormat="1" applyFont="1" applyFill="1" applyBorder="1" applyAlignment="1">
      <alignment horizontal="right"/>
    </xf>
    <xf numFmtId="0" fontId="32" fillId="24" borderId="13" xfId="0" applyFont="1" applyFill="1" applyBorder="1" applyAlignment="1">
      <alignment horizontal="right"/>
    </xf>
    <xf numFmtId="0" fontId="11" fillId="24" borderId="11" xfId="0" applyFont="1" applyFill="1" applyBorder="1" applyAlignment="1">
      <alignment horizontal="right"/>
    </xf>
    <xf numFmtId="4" fontId="11" fillId="24" borderId="11" xfId="0" applyNumberFormat="1" applyFont="1" applyFill="1" applyBorder="1"/>
    <xf numFmtId="4" fontId="11" fillId="24" borderId="12" xfId="0" applyNumberFormat="1" applyFont="1" applyFill="1" applyBorder="1" applyAlignment="1">
      <alignment horizontal="right"/>
    </xf>
    <xf numFmtId="0" fontId="11" fillId="24" borderId="12" xfId="0" applyFont="1" applyFill="1" applyBorder="1" applyAlignment="1">
      <alignment horizontal="right"/>
    </xf>
    <xf numFmtId="4" fontId="11" fillId="24" borderId="12" xfId="0" applyNumberFormat="1" applyFont="1" applyFill="1" applyBorder="1"/>
    <xf numFmtId="0" fontId="12" fillId="0" borderId="0" xfId="97" applyFont="1"/>
    <xf numFmtId="0" fontId="34" fillId="0" borderId="10" xfId="47" applyFont="1" applyBorder="1" applyAlignment="1">
      <alignment horizontal="left"/>
    </xf>
    <xf numFmtId="0" fontId="36" fillId="24" borderId="0" xfId="0" applyFont="1" applyFill="1" applyAlignment="1">
      <alignment horizontal="right"/>
    </xf>
    <xf numFmtId="0" fontId="36" fillId="24" borderId="0" xfId="0" applyFont="1" applyFill="1" applyAlignment="1">
      <alignment horizontal="left"/>
    </xf>
    <xf numFmtId="0" fontId="10" fillId="24" borderId="0" xfId="97" applyFont="1" applyFill="1" applyAlignment="1">
      <alignment horizontal="left" wrapText="1"/>
    </xf>
    <xf numFmtId="0" fontId="10" fillId="24" borderId="0" xfId="97" applyFont="1" applyFill="1" applyAlignment="1">
      <alignment wrapText="1"/>
    </xf>
    <xf numFmtId="0" fontId="12" fillId="24" borderId="0" xfId="97" applyFill="1"/>
    <xf numFmtId="0" fontId="10" fillId="0" borderId="0" xfId="97" applyFont="1" applyAlignment="1">
      <alignment horizontal="left"/>
    </xf>
    <xf numFmtId="0" fontId="11" fillId="24" borderId="0" xfId="97" applyFont="1" applyFill="1"/>
    <xf numFmtId="0" fontId="45" fillId="24" borderId="0" xfId="0" applyFont="1" applyFill="1" applyAlignment="1">
      <alignment horizontal="left"/>
    </xf>
    <xf numFmtId="164" fontId="44" fillId="0" borderId="0" xfId="0" applyNumberFormat="1" applyFont="1" applyAlignment="1">
      <alignment horizontal="center"/>
    </xf>
    <xf numFmtId="0" fontId="44" fillId="24" borderId="0" xfId="0" applyFont="1" applyFill="1"/>
    <xf numFmtId="0" fontId="47" fillId="24" borderId="0" xfId="98" applyFont="1" applyFill="1" applyAlignment="1">
      <alignment horizontal="left" wrapText="1"/>
    </xf>
    <xf numFmtId="0" fontId="47" fillId="24" borderId="0" xfId="98" applyFont="1" applyFill="1" applyAlignment="1">
      <alignment wrapText="1"/>
    </xf>
    <xf numFmtId="0" fontId="12" fillId="24" borderId="0" xfId="97" applyFill="1" applyAlignment="1">
      <alignment horizontal="center"/>
    </xf>
    <xf numFmtId="0" fontId="48" fillId="26" borderId="16" xfId="97" applyFont="1" applyFill="1" applyBorder="1" applyAlignment="1">
      <alignment horizontal="left"/>
    </xf>
    <xf numFmtId="0" fontId="48" fillId="26" borderId="17" xfId="97" applyFont="1" applyFill="1" applyBorder="1" applyAlignment="1">
      <alignment horizontal="left"/>
    </xf>
    <xf numFmtId="0" fontId="48" fillId="26" borderId="18" xfId="97" applyFont="1" applyFill="1" applyBorder="1" applyAlignment="1">
      <alignment horizontal="left"/>
    </xf>
    <xf numFmtId="0" fontId="49" fillId="24" borderId="16" xfId="97" applyFont="1" applyFill="1" applyBorder="1" applyAlignment="1">
      <alignment horizontal="left" vertical="top" wrapText="1"/>
    </xf>
    <xf numFmtId="0" fontId="38" fillId="24" borderId="17" xfId="97" applyFont="1" applyFill="1" applyBorder="1" applyAlignment="1">
      <alignment horizontal="left" vertical="top" wrapText="1"/>
    </xf>
    <xf numFmtId="0" fontId="38" fillId="24" borderId="18" xfId="97" applyFont="1" applyFill="1" applyBorder="1" applyAlignment="1">
      <alignment horizontal="left" vertical="top" wrapText="1"/>
    </xf>
    <xf numFmtId="0" fontId="38" fillId="24" borderId="16" xfId="97" applyFont="1" applyFill="1" applyBorder="1" applyAlignment="1">
      <alignment horizontal="left" vertical="top" wrapText="1"/>
    </xf>
    <xf numFmtId="0" fontId="50" fillId="24" borderId="0" xfId="97" applyFont="1" applyFill="1" applyAlignment="1">
      <alignment wrapText="1"/>
    </xf>
    <xf numFmtId="0" fontId="50" fillId="27" borderId="19" xfId="97" applyFont="1" applyFill="1" applyBorder="1" applyAlignment="1">
      <alignment horizontal="center" wrapText="1"/>
    </xf>
    <xf numFmtId="0" fontId="50" fillId="27" borderId="20" xfId="97" applyFont="1" applyFill="1" applyBorder="1" applyAlignment="1">
      <alignment horizontal="center" wrapText="1"/>
    </xf>
    <xf numFmtId="0" fontId="50" fillId="27" borderId="21" xfId="97" applyFont="1" applyFill="1" applyBorder="1" applyAlignment="1">
      <alignment horizontal="center" wrapText="1"/>
    </xf>
    <xf numFmtId="0" fontId="50" fillId="24" borderId="0" xfId="97" applyFont="1" applyFill="1" applyAlignment="1">
      <alignment horizontal="center" wrapText="1"/>
    </xf>
    <xf numFmtId="0" fontId="43" fillId="0" borderId="15" xfId="97" applyFont="1" applyBorder="1" applyAlignment="1">
      <alignment wrapText="1"/>
    </xf>
    <xf numFmtId="0" fontId="12" fillId="25" borderId="15" xfId="97" applyFill="1" applyBorder="1" applyAlignment="1" applyProtection="1">
      <alignment horizontal="center"/>
      <protection locked="0"/>
    </xf>
    <xf numFmtId="0" fontId="12" fillId="28" borderId="0" xfId="97" applyFill="1"/>
    <xf numFmtId="0" fontId="12" fillId="28" borderId="20" xfId="97" applyFill="1" applyBorder="1"/>
    <xf numFmtId="0" fontId="12" fillId="24" borderId="10" xfId="97" applyFill="1" applyBorder="1"/>
    <xf numFmtId="0" fontId="51" fillId="24" borderId="0" xfId="97" applyFont="1" applyFill="1"/>
    <xf numFmtId="0" fontId="12" fillId="24" borderId="0" xfId="97" applyFill="1" applyAlignment="1">
      <alignment wrapText="1"/>
    </xf>
    <xf numFmtId="0" fontId="52" fillId="24" borderId="0" xfId="0" applyFont="1" applyFill="1" applyAlignment="1">
      <alignment horizontal="left"/>
    </xf>
    <xf numFmtId="0" fontId="53" fillId="24" borderId="0" xfId="97" applyFont="1" applyFill="1"/>
    <xf numFmtId="0" fontId="33" fillId="24" borderId="0" xfId="97" applyFont="1" applyFill="1"/>
    <xf numFmtId="0" fontId="38" fillId="24" borderId="0" xfId="97" applyFont="1" applyFill="1"/>
    <xf numFmtId="0" fontId="33" fillId="24" borderId="0" xfId="97" applyFont="1" applyFill="1" applyBorder="1" applyAlignment="1">
      <alignment horizontal="left" wrapText="1"/>
    </xf>
    <xf numFmtId="0" fontId="47" fillId="24" borderId="0" xfId="98" applyFont="1" applyFill="1" applyBorder="1" applyAlignment="1">
      <alignment horizontal="left"/>
    </xf>
    <xf numFmtId="0" fontId="47" fillId="24" borderId="0" xfId="98" applyFont="1" applyFill="1" applyBorder="1" applyAlignment="1"/>
    <xf numFmtId="0" fontId="47" fillId="24" borderId="0" xfId="98" applyFont="1" applyFill="1" applyBorder="1" applyAlignment="1">
      <alignment horizontal="left"/>
    </xf>
    <xf numFmtId="0" fontId="12" fillId="24" borderId="0" xfId="97" applyFill="1" applyBorder="1"/>
    <xf numFmtId="0" fontId="12" fillId="25" borderId="10" xfId="97" applyFill="1" applyBorder="1" applyAlignment="1" applyProtection="1">
      <alignment horizontal="center" wrapText="1"/>
      <protection locked="0"/>
    </xf>
    <xf numFmtId="0" fontId="45" fillId="24" borderId="0" xfId="0" applyFont="1" applyFill="1" applyBorder="1" applyAlignment="1">
      <alignment horizontal="left"/>
    </xf>
    <xf numFmtId="0" fontId="12" fillId="25" borderId="10" xfId="0" applyFont="1" applyFill="1" applyBorder="1" applyAlignment="1" applyProtection="1">
      <alignment horizontal="center"/>
      <protection locked="0"/>
    </xf>
  </cellXfs>
  <cellStyles count="9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8"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A0534519-4AD9-4508-ABCD-B0837223B04B}"/>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329293</xdr:colOff>
      <xdr:row>1</xdr:row>
      <xdr:rowOff>180975</xdr:rowOff>
    </xdr:from>
    <xdr:ext cx="3918252" cy="1846531"/>
    <xdr:sp macro="" textlink="">
      <xdr:nvSpPr>
        <xdr:cNvPr id="2" name="TextBox 1">
          <a:extLst>
            <a:ext uri="{FF2B5EF4-FFF2-40B4-BE49-F238E27FC236}">
              <a16:creationId xmlns:a16="http://schemas.microsoft.com/office/drawing/2014/main" id="{7D7115AE-8357-4E7F-8CC1-0185606A6BF2}"/>
            </a:ext>
          </a:extLst>
        </xdr:cNvPr>
        <xdr:cNvSpPr txBox="1"/>
      </xdr:nvSpPr>
      <xdr:spPr>
        <a:xfrm>
          <a:off x="8911318" y="381000"/>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
  <sheetViews>
    <sheetView workbookViewId="0">
      <selection activeCell="E20" sqref="E20"/>
    </sheetView>
  </sheetViews>
  <sheetFormatPr defaultRowHeight="12.75" x14ac:dyDescent="0.2"/>
  <cols>
    <col min="1" max="1" width="41.42578125" bestFit="1" customWidth="1"/>
    <col min="2" max="3" width="9.42578125" customWidth="1"/>
    <col min="4" max="4" width="8.85546875" style="17" customWidth="1"/>
    <col min="5" max="8" width="8.85546875" customWidth="1"/>
    <col min="9" max="9" width="9.42578125" customWidth="1"/>
  </cols>
  <sheetData>
    <row r="1" spans="1:9" ht="15.75" x14ac:dyDescent="0.25">
      <c r="A1" s="9" t="s">
        <v>0</v>
      </c>
      <c r="B1" s="3"/>
      <c r="C1" s="3"/>
      <c r="D1" s="16"/>
      <c r="E1" s="1"/>
      <c r="F1" s="1"/>
      <c r="G1" s="1"/>
      <c r="H1" s="1"/>
      <c r="I1" s="1"/>
    </row>
    <row r="2" spans="1:9" ht="15.75" x14ac:dyDescent="0.25">
      <c r="A2" s="1"/>
    </row>
    <row r="3" spans="1:9" s="2" customFormat="1" x14ac:dyDescent="0.2">
      <c r="A3" s="37"/>
      <c r="B3" s="37"/>
      <c r="C3" s="37"/>
      <c r="D3" s="18" t="s">
        <v>7</v>
      </c>
      <c r="E3" s="6" t="s">
        <v>8</v>
      </c>
      <c r="F3" s="6" t="s">
        <v>9</v>
      </c>
      <c r="G3" s="6" t="s">
        <v>10</v>
      </c>
      <c r="H3" s="6" t="s">
        <v>11</v>
      </c>
      <c r="I3" s="7" t="s">
        <v>12</v>
      </c>
    </row>
    <row r="4" spans="1:9" x14ac:dyDescent="0.2">
      <c r="A4" s="22" t="s">
        <v>25</v>
      </c>
      <c r="B4" s="21"/>
      <c r="C4" s="21"/>
      <c r="D4" s="19">
        <v>0</v>
      </c>
      <c r="E4" s="4">
        <v>5</v>
      </c>
      <c r="F4" s="4">
        <v>5</v>
      </c>
      <c r="G4" s="5">
        <v>2</v>
      </c>
      <c r="H4" s="5">
        <v>2</v>
      </c>
      <c r="I4" s="8">
        <f t="shared" ref="I4:I14" si="0">SUM(E4:H4)</f>
        <v>14</v>
      </c>
    </row>
    <row r="5" spans="1:9" x14ac:dyDescent="0.2">
      <c r="A5" s="22" t="s">
        <v>26</v>
      </c>
      <c r="B5" s="21"/>
      <c r="C5" s="21"/>
      <c r="D5" s="19">
        <v>0</v>
      </c>
      <c r="E5" s="4">
        <v>5</v>
      </c>
      <c r="F5" s="4">
        <v>5</v>
      </c>
      <c r="G5" s="5">
        <v>2</v>
      </c>
      <c r="H5" s="5">
        <v>2</v>
      </c>
      <c r="I5" s="8">
        <f t="shared" si="0"/>
        <v>14</v>
      </c>
    </row>
    <row r="6" spans="1:9" x14ac:dyDescent="0.2">
      <c r="A6" s="22" t="s">
        <v>27</v>
      </c>
      <c r="B6" s="21"/>
      <c r="C6" s="21"/>
      <c r="D6" s="19">
        <v>0</v>
      </c>
      <c r="E6" s="4">
        <v>20.5</v>
      </c>
      <c r="F6" s="4">
        <v>21</v>
      </c>
      <c r="G6" s="5">
        <v>8</v>
      </c>
      <c r="H6" s="5">
        <v>8.1999999999999993</v>
      </c>
      <c r="I6" s="8">
        <f t="shared" si="0"/>
        <v>57.7</v>
      </c>
    </row>
    <row r="7" spans="1:9" x14ac:dyDescent="0.2">
      <c r="A7" s="22" t="s">
        <v>28</v>
      </c>
      <c r="B7" s="21"/>
      <c r="C7" s="21"/>
      <c r="D7" s="19">
        <v>0</v>
      </c>
      <c r="E7" s="4">
        <v>21.5</v>
      </c>
      <c r="F7" s="4">
        <v>21</v>
      </c>
      <c r="G7" s="5">
        <v>8.8000000000000007</v>
      </c>
      <c r="H7" s="5">
        <v>8</v>
      </c>
      <c r="I7" s="8">
        <f t="shared" si="0"/>
        <v>59.3</v>
      </c>
    </row>
    <row r="8" spans="1:9" x14ac:dyDescent="0.2">
      <c r="A8" s="22" t="s">
        <v>29</v>
      </c>
      <c r="B8" s="21"/>
      <c r="C8" s="21"/>
      <c r="D8" s="19">
        <v>0</v>
      </c>
      <c r="E8" s="4">
        <v>10.5</v>
      </c>
      <c r="F8" s="4">
        <v>11</v>
      </c>
      <c r="G8" s="5">
        <v>3.8</v>
      </c>
      <c r="H8" s="5">
        <v>4</v>
      </c>
      <c r="I8" s="8">
        <f t="shared" si="0"/>
        <v>29.3</v>
      </c>
    </row>
    <row r="9" spans="1:9" x14ac:dyDescent="0.2">
      <c r="A9" s="22" t="s">
        <v>30</v>
      </c>
      <c r="B9" s="21"/>
      <c r="C9" s="21"/>
      <c r="D9" s="19">
        <v>0</v>
      </c>
      <c r="E9" s="4">
        <v>5</v>
      </c>
      <c r="F9" s="4">
        <v>5</v>
      </c>
      <c r="G9" s="5">
        <v>2</v>
      </c>
      <c r="H9" s="5">
        <v>2</v>
      </c>
      <c r="I9" s="8">
        <f t="shared" si="0"/>
        <v>14</v>
      </c>
    </row>
    <row r="10" spans="1:9" x14ac:dyDescent="0.2">
      <c r="A10" s="22" t="s">
        <v>31</v>
      </c>
      <c r="B10" s="21"/>
      <c r="C10" s="21"/>
      <c r="D10" s="19">
        <v>0</v>
      </c>
      <c r="E10" s="4">
        <v>22</v>
      </c>
      <c r="F10" s="4">
        <v>22.5</v>
      </c>
      <c r="G10" s="5">
        <v>8.6</v>
      </c>
      <c r="H10" s="5">
        <v>8.8000000000000007</v>
      </c>
      <c r="I10" s="8">
        <f t="shared" si="0"/>
        <v>61.900000000000006</v>
      </c>
    </row>
    <row r="11" spans="1:9" x14ac:dyDescent="0.2">
      <c r="A11" s="22" t="s">
        <v>32</v>
      </c>
      <c r="B11" s="21"/>
      <c r="C11" s="21"/>
      <c r="D11" s="19">
        <v>0</v>
      </c>
      <c r="E11" s="4">
        <v>5.5</v>
      </c>
      <c r="F11" s="4">
        <v>5</v>
      </c>
      <c r="G11" s="5">
        <v>2</v>
      </c>
      <c r="H11" s="5">
        <v>2</v>
      </c>
      <c r="I11" s="8">
        <f t="shared" si="0"/>
        <v>14.5</v>
      </c>
    </row>
    <row r="12" spans="1:9" x14ac:dyDescent="0.2">
      <c r="A12" s="22" t="s">
        <v>33</v>
      </c>
      <c r="B12" s="21"/>
      <c r="C12" s="21"/>
      <c r="D12" s="19">
        <v>0</v>
      </c>
      <c r="E12" s="4">
        <v>18.5</v>
      </c>
      <c r="F12" s="4">
        <v>18</v>
      </c>
      <c r="G12" s="5">
        <v>7</v>
      </c>
      <c r="H12" s="5">
        <v>6.6</v>
      </c>
      <c r="I12" s="8">
        <f t="shared" si="0"/>
        <v>50.1</v>
      </c>
    </row>
    <row r="13" spans="1:9" x14ac:dyDescent="0.2">
      <c r="A13" s="22" t="s">
        <v>34</v>
      </c>
      <c r="B13" s="21"/>
      <c r="C13" s="21"/>
      <c r="D13" s="19">
        <v>0</v>
      </c>
      <c r="E13" s="4">
        <v>9.5</v>
      </c>
      <c r="F13" s="4">
        <v>9</v>
      </c>
      <c r="G13" s="5">
        <v>4.5999999999999996</v>
      </c>
      <c r="H13" s="5">
        <v>3.6</v>
      </c>
      <c r="I13" s="8">
        <f t="shared" si="0"/>
        <v>26.700000000000003</v>
      </c>
    </row>
    <row r="14" spans="1:9" x14ac:dyDescent="0.2">
      <c r="A14" s="22" t="s">
        <v>35</v>
      </c>
      <c r="B14" s="21"/>
      <c r="C14" s="21"/>
      <c r="D14" s="19">
        <v>0</v>
      </c>
      <c r="E14" s="4">
        <v>8</v>
      </c>
      <c r="F14" s="4">
        <v>8.5</v>
      </c>
      <c r="G14" s="5">
        <v>2.8</v>
      </c>
      <c r="H14" s="5">
        <v>2.6</v>
      </c>
      <c r="I14" s="8">
        <f t="shared" si="0"/>
        <v>21.900000000000002</v>
      </c>
    </row>
    <row r="17" spans="4:9" ht="51" x14ac:dyDescent="0.2">
      <c r="D17" s="20" t="s">
        <v>22</v>
      </c>
      <c r="I17" t="s">
        <v>36</v>
      </c>
    </row>
  </sheetData>
  <mergeCells count="1">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workbookViewId="0">
      <selection activeCell="B19" sqref="B19"/>
    </sheetView>
  </sheetViews>
  <sheetFormatPr defaultRowHeight="12.75" x14ac:dyDescent="0.2"/>
  <cols>
    <col min="1" max="1" width="41.42578125" bestFit="1" customWidth="1"/>
    <col min="2" max="3" width="9.42578125" customWidth="1"/>
    <col min="4" max="4" width="8.85546875" style="17" customWidth="1"/>
    <col min="5" max="8" width="8.85546875" customWidth="1"/>
    <col min="9" max="9" width="9.42578125" customWidth="1"/>
  </cols>
  <sheetData>
    <row r="1" spans="1:9" ht="15.75" x14ac:dyDescent="0.25">
      <c r="A1" s="9" t="s">
        <v>0</v>
      </c>
      <c r="B1" s="3"/>
      <c r="C1" s="3"/>
      <c r="D1" s="16"/>
      <c r="E1" s="1"/>
      <c r="F1" s="1"/>
      <c r="G1" s="1"/>
      <c r="H1" s="1"/>
      <c r="I1" s="1"/>
    </row>
    <row r="2" spans="1:9" ht="15.75" x14ac:dyDescent="0.25">
      <c r="A2" s="1"/>
    </row>
    <row r="3" spans="1:9" s="2" customFormat="1" x14ac:dyDescent="0.2">
      <c r="A3" s="37"/>
      <c r="B3" s="37"/>
      <c r="C3" s="37"/>
      <c r="D3" s="18" t="s">
        <v>7</v>
      </c>
      <c r="E3" s="6" t="s">
        <v>8</v>
      </c>
      <c r="F3" s="6" t="s">
        <v>9</v>
      </c>
      <c r="G3" s="6" t="s">
        <v>10</v>
      </c>
      <c r="H3" s="6" t="s">
        <v>11</v>
      </c>
      <c r="I3" s="7" t="s">
        <v>12</v>
      </c>
    </row>
    <row r="4" spans="1:9" x14ac:dyDescent="0.2">
      <c r="A4" s="22" t="s">
        <v>25</v>
      </c>
      <c r="B4" s="21"/>
      <c r="C4" s="21"/>
      <c r="D4" s="19">
        <v>0</v>
      </c>
      <c r="E4" s="4">
        <v>6.5</v>
      </c>
      <c r="F4" s="4">
        <v>5.5</v>
      </c>
      <c r="G4" s="5">
        <v>2.2000000000000002</v>
      </c>
      <c r="H4" s="5">
        <v>2.2000000000000002</v>
      </c>
      <c r="I4" s="8">
        <f t="shared" ref="I4:I14" si="0">SUM(E4:H4)</f>
        <v>16.399999999999999</v>
      </c>
    </row>
    <row r="5" spans="1:9" x14ac:dyDescent="0.2">
      <c r="A5" s="22" t="s">
        <v>26</v>
      </c>
      <c r="B5" s="21"/>
      <c r="C5" s="21"/>
      <c r="D5" s="19">
        <v>0</v>
      </c>
      <c r="E5" s="4">
        <v>12.5</v>
      </c>
      <c r="F5" s="4">
        <v>10</v>
      </c>
      <c r="G5" s="5">
        <v>5.2</v>
      </c>
      <c r="H5" s="5">
        <v>4.8</v>
      </c>
      <c r="I5" s="8">
        <f t="shared" si="0"/>
        <v>32.5</v>
      </c>
    </row>
    <row r="6" spans="1:9" x14ac:dyDescent="0.2">
      <c r="A6" s="22" t="s">
        <v>27</v>
      </c>
      <c r="B6" s="21"/>
      <c r="C6" s="21"/>
      <c r="D6" s="19">
        <v>0</v>
      </c>
      <c r="E6" s="4">
        <v>22</v>
      </c>
      <c r="F6" s="4">
        <v>22.5</v>
      </c>
      <c r="G6" s="5">
        <v>9</v>
      </c>
      <c r="H6" s="5">
        <v>8.1999999999999993</v>
      </c>
      <c r="I6" s="8">
        <f t="shared" si="0"/>
        <v>61.7</v>
      </c>
    </row>
    <row r="7" spans="1:9" x14ac:dyDescent="0.2">
      <c r="A7" s="22" t="s">
        <v>28</v>
      </c>
      <c r="B7" s="21"/>
      <c r="C7" s="21"/>
      <c r="D7" s="19">
        <v>0</v>
      </c>
      <c r="E7" s="4">
        <v>21.5</v>
      </c>
      <c r="F7" s="4">
        <v>22.5</v>
      </c>
      <c r="G7" s="5">
        <v>8.8000000000000007</v>
      </c>
      <c r="H7" s="5">
        <v>7.8</v>
      </c>
      <c r="I7" s="8">
        <f t="shared" si="0"/>
        <v>60.599999999999994</v>
      </c>
    </row>
    <row r="8" spans="1:9" x14ac:dyDescent="0.2">
      <c r="A8" s="22" t="s">
        <v>29</v>
      </c>
      <c r="B8" s="21"/>
      <c r="C8" s="21"/>
      <c r="D8" s="19">
        <v>0</v>
      </c>
      <c r="E8" s="4">
        <v>15</v>
      </c>
      <c r="F8" s="4">
        <v>12.5</v>
      </c>
      <c r="G8" s="5">
        <v>6.4</v>
      </c>
      <c r="H8" s="5">
        <v>5.4</v>
      </c>
      <c r="I8" s="8">
        <f t="shared" si="0"/>
        <v>39.299999999999997</v>
      </c>
    </row>
    <row r="9" spans="1:9" x14ac:dyDescent="0.2">
      <c r="A9" s="22" t="s">
        <v>30</v>
      </c>
      <c r="B9" s="21"/>
      <c r="C9" s="21"/>
      <c r="D9" s="19">
        <v>0</v>
      </c>
      <c r="E9" s="4">
        <v>5.5</v>
      </c>
      <c r="F9" s="4">
        <v>5</v>
      </c>
      <c r="G9" s="5">
        <v>2</v>
      </c>
      <c r="H9" s="5">
        <v>2</v>
      </c>
      <c r="I9" s="8">
        <f t="shared" si="0"/>
        <v>14.5</v>
      </c>
    </row>
    <row r="10" spans="1:9" x14ac:dyDescent="0.2">
      <c r="A10" s="22" t="s">
        <v>31</v>
      </c>
      <c r="B10" s="21"/>
      <c r="C10" s="21"/>
      <c r="D10" s="19">
        <v>0</v>
      </c>
      <c r="E10" s="4">
        <v>22.5</v>
      </c>
      <c r="F10" s="4">
        <v>22.5</v>
      </c>
      <c r="G10" s="5">
        <v>9.1999999999999993</v>
      </c>
      <c r="H10" s="5">
        <v>8</v>
      </c>
      <c r="I10" s="8">
        <f t="shared" si="0"/>
        <v>62.2</v>
      </c>
    </row>
    <row r="11" spans="1:9" x14ac:dyDescent="0.2">
      <c r="A11" s="22" t="s">
        <v>32</v>
      </c>
      <c r="B11" s="21"/>
      <c r="C11" s="21"/>
      <c r="D11" s="19">
        <v>0</v>
      </c>
      <c r="E11" s="4">
        <v>5</v>
      </c>
      <c r="F11" s="4">
        <v>5</v>
      </c>
      <c r="G11" s="5">
        <v>2.4</v>
      </c>
      <c r="H11" s="5">
        <v>2</v>
      </c>
      <c r="I11" s="8">
        <f t="shared" si="0"/>
        <v>14.4</v>
      </c>
    </row>
    <row r="12" spans="1:9" x14ac:dyDescent="0.2">
      <c r="A12" s="22" t="s">
        <v>33</v>
      </c>
      <c r="B12" s="21"/>
      <c r="C12" s="21"/>
      <c r="D12" s="19">
        <v>0</v>
      </c>
      <c r="E12" s="4">
        <v>21</v>
      </c>
      <c r="F12" s="4">
        <v>21.5</v>
      </c>
      <c r="G12" s="5">
        <v>8</v>
      </c>
      <c r="H12" s="5">
        <v>7.4</v>
      </c>
      <c r="I12" s="8">
        <f t="shared" si="0"/>
        <v>57.9</v>
      </c>
    </row>
    <row r="13" spans="1:9" x14ac:dyDescent="0.2">
      <c r="A13" s="22" t="s">
        <v>34</v>
      </c>
      <c r="B13" s="21"/>
      <c r="C13" s="21"/>
      <c r="D13" s="19">
        <v>0</v>
      </c>
      <c r="E13" s="4">
        <v>17</v>
      </c>
      <c r="F13" s="4">
        <v>12</v>
      </c>
      <c r="G13" s="5">
        <v>4.8</v>
      </c>
      <c r="H13" s="5">
        <v>4.4000000000000004</v>
      </c>
      <c r="I13" s="8">
        <f t="shared" si="0"/>
        <v>38.199999999999996</v>
      </c>
    </row>
    <row r="14" spans="1:9" x14ac:dyDescent="0.2">
      <c r="A14" s="22" t="s">
        <v>35</v>
      </c>
      <c r="B14" s="21"/>
      <c r="C14" s="21"/>
      <c r="D14" s="19">
        <v>0</v>
      </c>
      <c r="E14" s="4">
        <v>14.5</v>
      </c>
      <c r="F14" s="4">
        <v>11</v>
      </c>
      <c r="G14" s="5">
        <v>3.8</v>
      </c>
      <c r="H14" s="5">
        <v>6</v>
      </c>
      <c r="I14" s="8">
        <f t="shared" si="0"/>
        <v>35.299999999999997</v>
      </c>
    </row>
    <row r="17" spans="4:9" ht="51" x14ac:dyDescent="0.2">
      <c r="D17" s="20" t="s">
        <v>22</v>
      </c>
      <c r="I17" t="s">
        <v>36</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workbookViewId="0">
      <selection activeCell="F20" sqref="F20"/>
    </sheetView>
  </sheetViews>
  <sheetFormatPr defaultRowHeight="12.75" x14ac:dyDescent="0.2"/>
  <cols>
    <col min="1" max="1" width="41.42578125" bestFit="1" customWidth="1"/>
    <col min="2" max="3" width="9.42578125" customWidth="1"/>
    <col min="4" max="4" width="8.85546875" style="17" customWidth="1"/>
    <col min="5" max="8" width="8.85546875" customWidth="1"/>
    <col min="9" max="9" width="9.42578125" customWidth="1"/>
  </cols>
  <sheetData>
    <row r="1" spans="1:9" ht="15.75" x14ac:dyDescent="0.25">
      <c r="A1" s="9" t="s">
        <v>0</v>
      </c>
      <c r="B1" s="3"/>
      <c r="C1" s="3"/>
      <c r="D1" s="16"/>
      <c r="E1" s="1"/>
      <c r="F1" s="1"/>
      <c r="G1" s="1"/>
      <c r="H1" s="1"/>
      <c r="I1" s="1"/>
    </row>
    <row r="2" spans="1:9" ht="15.75" x14ac:dyDescent="0.25">
      <c r="A2" s="1"/>
    </row>
    <row r="3" spans="1:9" s="2" customFormat="1" x14ac:dyDescent="0.2">
      <c r="A3" s="37"/>
      <c r="B3" s="37"/>
      <c r="C3" s="37"/>
      <c r="D3" s="18" t="s">
        <v>7</v>
      </c>
      <c r="E3" s="6" t="s">
        <v>8</v>
      </c>
      <c r="F3" s="6" t="s">
        <v>9</v>
      </c>
      <c r="G3" s="6" t="s">
        <v>10</v>
      </c>
      <c r="H3" s="6" t="s">
        <v>11</v>
      </c>
      <c r="I3" s="7" t="s">
        <v>12</v>
      </c>
    </row>
    <row r="4" spans="1:9" x14ac:dyDescent="0.2">
      <c r="A4" s="22" t="s">
        <v>25</v>
      </c>
      <c r="B4" s="21"/>
      <c r="C4" s="21"/>
      <c r="D4" s="19">
        <v>0</v>
      </c>
      <c r="E4" s="4">
        <v>5</v>
      </c>
      <c r="F4" s="4">
        <v>5</v>
      </c>
      <c r="G4" s="5">
        <v>2</v>
      </c>
      <c r="H4" s="5">
        <v>2</v>
      </c>
      <c r="I4" s="8">
        <f t="shared" ref="I4:I14" si="0">SUM(E4:H4)</f>
        <v>14</v>
      </c>
    </row>
    <row r="5" spans="1:9" x14ac:dyDescent="0.2">
      <c r="A5" s="22" t="s">
        <v>26</v>
      </c>
      <c r="B5" s="21"/>
      <c r="C5" s="21"/>
      <c r="D5" s="19">
        <v>0</v>
      </c>
      <c r="E5" s="4">
        <v>12.5</v>
      </c>
      <c r="F5" s="4">
        <v>10</v>
      </c>
      <c r="G5" s="5">
        <v>5</v>
      </c>
      <c r="H5" s="5">
        <v>4</v>
      </c>
      <c r="I5" s="8">
        <f t="shared" si="0"/>
        <v>31.5</v>
      </c>
    </row>
    <row r="6" spans="1:9" x14ac:dyDescent="0.2">
      <c r="A6" s="22" t="s">
        <v>27</v>
      </c>
      <c r="B6" s="21"/>
      <c r="C6" s="21"/>
      <c r="D6" s="19">
        <v>0</v>
      </c>
      <c r="E6" s="4">
        <v>17.5</v>
      </c>
      <c r="F6" s="4">
        <v>17.5</v>
      </c>
      <c r="G6" s="5">
        <v>8</v>
      </c>
      <c r="H6" s="5">
        <v>7</v>
      </c>
      <c r="I6" s="8">
        <f t="shared" si="0"/>
        <v>50</v>
      </c>
    </row>
    <row r="7" spans="1:9" x14ac:dyDescent="0.2">
      <c r="A7" s="22" t="s">
        <v>28</v>
      </c>
      <c r="B7" s="21"/>
      <c r="C7" s="21"/>
      <c r="D7" s="19">
        <v>0</v>
      </c>
      <c r="E7" s="4">
        <v>17.5</v>
      </c>
      <c r="F7" s="4">
        <v>20</v>
      </c>
      <c r="G7" s="5">
        <v>6</v>
      </c>
      <c r="H7" s="5">
        <v>7</v>
      </c>
      <c r="I7" s="8">
        <f t="shared" si="0"/>
        <v>50.5</v>
      </c>
    </row>
    <row r="8" spans="1:9" x14ac:dyDescent="0.2">
      <c r="A8" s="22" t="s">
        <v>29</v>
      </c>
      <c r="B8" s="21"/>
      <c r="C8" s="21"/>
      <c r="D8" s="19">
        <v>0</v>
      </c>
      <c r="E8" s="4">
        <v>10</v>
      </c>
      <c r="F8" s="4">
        <v>10</v>
      </c>
      <c r="G8" s="5">
        <v>4</v>
      </c>
      <c r="H8" s="5">
        <v>5</v>
      </c>
      <c r="I8" s="8">
        <f t="shared" si="0"/>
        <v>29</v>
      </c>
    </row>
    <row r="9" spans="1:9" x14ac:dyDescent="0.2">
      <c r="A9" s="22" t="s">
        <v>30</v>
      </c>
      <c r="B9" s="21"/>
      <c r="C9" s="21"/>
      <c r="D9" s="19">
        <v>0</v>
      </c>
      <c r="E9" s="4">
        <v>5</v>
      </c>
      <c r="F9" s="4">
        <v>5</v>
      </c>
      <c r="G9" s="5">
        <v>2</v>
      </c>
      <c r="H9" s="5">
        <v>2</v>
      </c>
      <c r="I9" s="8">
        <f t="shared" si="0"/>
        <v>14</v>
      </c>
    </row>
    <row r="10" spans="1:9" x14ac:dyDescent="0.2">
      <c r="A10" s="22" t="s">
        <v>31</v>
      </c>
      <c r="B10" s="21"/>
      <c r="C10" s="21"/>
      <c r="D10" s="19">
        <v>0</v>
      </c>
      <c r="E10" s="4">
        <v>20</v>
      </c>
      <c r="F10" s="4">
        <v>20</v>
      </c>
      <c r="G10" s="5">
        <v>8</v>
      </c>
      <c r="H10" s="5">
        <v>8</v>
      </c>
      <c r="I10" s="8">
        <f t="shared" si="0"/>
        <v>56</v>
      </c>
    </row>
    <row r="11" spans="1:9" x14ac:dyDescent="0.2">
      <c r="A11" s="22" t="s">
        <v>32</v>
      </c>
      <c r="B11" s="21"/>
      <c r="C11" s="21"/>
      <c r="D11" s="19">
        <v>0</v>
      </c>
      <c r="E11" s="4">
        <v>5</v>
      </c>
      <c r="F11" s="4">
        <v>5</v>
      </c>
      <c r="G11" s="5">
        <v>2</v>
      </c>
      <c r="H11" s="5">
        <v>2</v>
      </c>
      <c r="I11" s="8">
        <f t="shared" si="0"/>
        <v>14</v>
      </c>
    </row>
    <row r="12" spans="1:9" x14ac:dyDescent="0.2">
      <c r="A12" s="22" t="s">
        <v>33</v>
      </c>
      <c r="B12" s="21"/>
      <c r="C12" s="21"/>
      <c r="D12" s="19">
        <v>0</v>
      </c>
      <c r="E12" s="4">
        <v>15</v>
      </c>
      <c r="F12" s="4">
        <v>20</v>
      </c>
      <c r="G12" s="5">
        <v>8</v>
      </c>
      <c r="H12" s="5">
        <v>6</v>
      </c>
      <c r="I12" s="8">
        <f t="shared" si="0"/>
        <v>49</v>
      </c>
    </row>
    <row r="13" spans="1:9" x14ac:dyDescent="0.2">
      <c r="A13" s="22" t="s">
        <v>34</v>
      </c>
      <c r="B13" s="21"/>
      <c r="C13" s="21"/>
      <c r="D13" s="19">
        <v>0</v>
      </c>
      <c r="E13" s="4">
        <v>10</v>
      </c>
      <c r="F13" s="4">
        <v>5</v>
      </c>
      <c r="G13" s="5">
        <v>4</v>
      </c>
      <c r="H13" s="5">
        <v>2</v>
      </c>
      <c r="I13" s="8">
        <f t="shared" si="0"/>
        <v>21</v>
      </c>
    </row>
    <row r="14" spans="1:9" x14ac:dyDescent="0.2">
      <c r="A14" s="22" t="s">
        <v>35</v>
      </c>
      <c r="B14" s="21"/>
      <c r="C14" s="21"/>
      <c r="D14" s="19">
        <v>0</v>
      </c>
      <c r="E14" s="4">
        <v>7.5</v>
      </c>
      <c r="F14" s="4">
        <v>7.5</v>
      </c>
      <c r="G14" s="5">
        <v>4</v>
      </c>
      <c r="H14" s="5">
        <v>5</v>
      </c>
      <c r="I14" s="8">
        <f t="shared" si="0"/>
        <v>24</v>
      </c>
    </row>
    <row r="17" spans="4:9" ht="51" x14ac:dyDescent="0.2">
      <c r="D17" s="20" t="s">
        <v>22</v>
      </c>
      <c r="I17" t="s">
        <v>36</v>
      </c>
    </row>
  </sheetData>
  <mergeCells count="1">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7"/>
  <sheetViews>
    <sheetView workbookViewId="0">
      <selection activeCell="G21" sqref="G21"/>
    </sheetView>
  </sheetViews>
  <sheetFormatPr defaultRowHeight="12.75" x14ac:dyDescent="0.2"/>
  <cols>
    <col min="1" max="1" width="41.42578125" bestFit="1" customWidth="1"/>
    <col min="2" max="3" width="9.42578125" customWidth="1"/>
    <col min="4" max="4" width="8.85546875" style="17" customWidth="1"/>
    <col min="5" max="8" width="8.85546875" customWidth="1"/>
    <col min="9" max="9" width="9.42578125" customWidth="1"/>
  </cols>
  <sheetData>
    <row r="1" spans="1:9" ht="15.75" x14ac:dyDescent="0.25">
      <c r="A1" s="9" t="s">
        <v>0</v>
      </c>
      <c r="B1" s="3"/>
      <c r="C1" s="3"/>
      <c r="D1" s="16"/>
      <c r="E1" s="1"/>
      <c r="F1" s="1"/>
      <c r="G1" s="1"/>
      <c r="H1" s="1"/>
      <c r="I1" s="1"/>
    </row>
    <row r="2" spans="1:9" ht="15.75" x14ac:dyDescent="0.25">
      <c r="A2" s="1"/>
    </row>
    <row r="3" spans="1:9" s="2" customFormat="1" x14ac:dyDescent="0.2">
      <c r="A3" s="37"/>
      <c r="B3" s="37"/>
      <c r="C3" s="37"/>
      <c r="D3" s="18" t="s">
        <v>7</v>
      </c>
      <c r="E3" s="6" t="s">
        <v>8</v>
      </c>
      <c r="F3" s="6" t="s">
        <v>9</v>
      </c>
      <c r="G3" s="6" t="s">
        <v>10</v>
      </c>
      <c r="H3" s="6" t="s">
        <v>11</v>
      </c>
      <c r="I3" s="7" t="s">
        <v>12</v>
      </c>
    </row>
    <row r="4" spans="1:9" x14ac:dyDescent="0.2">
      <c r="A4" s="22" t="s">
        <v>25</v>
      </c>
      <c r="B4" s="21"/>
      <c r="C4" s="21"/>
      <c r="D4" s="19">
        <v>0</v>
      </c>
      <c r="E4" s="4">
        <v>7.5</v>
      </c>
      <c r="F4" s="4">
        <v>5</v>
      </c>
      <c r="G4" s="5">
        <v>2</v>
      </c>
      <c r="H4" s="5">
        <v>2</v>
      </c>
      <c r="I4" s="8">
        <f t="shared" ref="I4:I14" si="0">SUM(E4:H4)</f>
        <v>16.5</v>
      </c>
    </row>
    <row r="5" spans="1:9" x14ac:dyDescent="0.2">
      <c r="A5" s="22" t="s">
        <v>26</v>
      </c>
      <c r="B5" s="21"/>
      <c r="C5" s="21"/>
      <c r="D5" s="19">
        <v>0</v>
      </c>
      <c r="E5" s="4">
        <v>10</v>
      </c>
      <c r="F5" s="4">
        <v>7.5</v>
      </c>
      <c r="G5" s="5">
        <v>4</v>
      </c>
      <c r="H5" s="5">
        <v>4</v>
      </c>
      <c r="I5" s="8">
        <f t="shared" si="0"/>
        <v>25.5</v>
      </c>
    </row>
    <row r="6" spans="1:9" x14ac:dyDescent="0.2">
      <c r="A6" s="22" t="s">
        <v>27</v>
      </c>
      <c r="B6" s="21"/>
      <c r="C6" s="21"/>
      <c r="D6" s="19">
        <v>0</v>
      </c>
      <c r="E6" s="4">
        <v>17.5</v>
      </c>
      <c r="F6" s="4">
        <v>15</v>
      </c>
      <c r="G6" s="5">
        <v>7</v>
      </c>
      <c r="H6" s="5">
        <v>7</v>
      </c>
      <c r="I6" s="8">
        <f t="shared" si="0"/>
        <v>46.5</v>
      </c>
    </row>
    <row r="7" spans="1:9" x14ac:dyDescent="0.2">
      <c r="A7" s="22" t="s">
        <v>28</v>
      </c>
      <c r="B7" s="21"/>
      <c r="C7" s="21"/>
      <c r="D7" s="19">
        <v>0</v>
      </c>
      <c r="E7" s="4">
        <v>17.5</v>
      </c>
      <c r="F7" s="4">
        <v>17.5</v>
      </c>
      <c r="G7" s="5">
        <v>6</v>
      </c>
      <c r="H7" s="5">
        <v>7</v>
      </c>
      <c r="I7" s="8">
        <f t="shared" si="0"/>
        <v>48</v>
      </c>
    </row>
    <row r="8" spans="1:9" x14ac:dyDescent="0.2">
      <c r="A8" s="22" t="s">
        <v>29</v>
      </c>
      <c r="B8" s="21"/>
      <c r="C8" s="21"/>
      <c r="D8" s="19">
        <v>0</v>
      </c>
      <c r="E8" s="4">
        <v>7.5</v>
      </c>
      <c r="F8" s="4">
        <v>5</v>
      </c>
      <c r="G8" s="5">
        <v>3</v>
      </c>
      <c r="H8" s="5">
        <v>2</v>
      </c>
      <c r="I8" s="8">
        <f t="shared" si="0"/>
        <v>17.5</v>
      </c>
    </row>
    <row r="9" spans="1:9" x14ac:dyDescent="0.2">
      <c r="A9" s="22" t="s">
        <v>30</v>
      </c>
      <c r="B9" s="21"/>
      <c r="C9" s="21"/>
      <c r="D9" s="19">
        <v>0</v>
      </c>
      <c r="E9" s="4">
        <v>5</v>
      </c>
      <c r="F9" s="4">
        <v>5</v>
      </c>
      <c r="G9" s="5">
        <v>3</v>
      </c>
      <c r="H9" s="5">
        <v>2</v>
      </c>
      <c r="I9" s="8">
        <f t="shared" si="0"/>
        <v>15</v>
      </c>
    </row>
    <row r="10" spans="1:9" x14ac:dyDescent="0.2">
      <c r="A10" s="22" t="s">
        <v>31</v>
      </c>
      <c r="B10" s="21"/>
      <c r="C10" s="21"/>
      <c r="D10" s="19">
        <v>0</v>
      </c>
      <c r="E10" s="4">
        <v>17.5</v>
      </c>
      <c r="F10" s="4">
        <v>17.5</v>
      </c>
      <c r="G10" s="5">
        <v>7</v>
      </c>
      <c r="H10" s="5">
        <v>7</v>
      </c>
      <c r="I10" s="8">
        <f t="shared" si="0"/>
        <v>49</v>
      </c>
    </row>
    <row r="11" spans="1:9" x14ac:dyDescent="0.2">
      <c r="A11" s="22" t="s">
        <v>32</v>
      </c>
      <c r="B11" s="21"/>
      <c r="C11" s="21"/>
      <c r="D11" s="19">
        <v>0</v>
      </c>
      <c r="E11" s="4">
        <v>5</v>
      </c>
      <c r="F11" s="4">
        <v>5</v>
      </c>
      <c r="G11" s="5">
        <v>2</v>
      </c>
      <c r="H11" s="5">
        <v>2</v>
      </c>
      <c r="I11" s="8">
        <f t="shared" si="0"/>
        <v>14</v>
      </c>
    </row>
    <row r="12" spans="1:9" x14ac:dyDescent="0.2">
      <c r="A12" s="22" t="s">
        <v>33</v>
      </c>
      <c r="B12" s="21"/>
      <c r="C12" s="21"/>
      <c r="D12" s="19">
        <v>0</v>
      </c>
      <c r="E12" s="4">
        <v>15</v>
      </c>
      <c r="F12" s="4">
        <v>17.5</v>
      </c>
      <c r="G12" s="5">
        <v>6</v>
      </c>
      <c r="H12" s="5">
        <v>7</v>
      </c>
      <c r="I12" s="8">
        <f t="shared" si="0"/>
        <v>45.5</v>
      </c>
    </row>
    <row r="13" spans="1:9" x14ac:dyDescent="0.2">
      <c r="A13" s="22" t="s">
        <v>34</v>
      </c>
      <c r="B13" s="21"/>
      <c r="C13" s="21"/>
      <c r="D13" s="19">
        <v>0</v>
      </c>
      <c r="E13" s="4">
        <v>10</v>
      </c>
      <c r="F13" s="4">
        <v>10</v>
      </c>
      <c r="G13" s="5">
        <v>4</v>
      </c>
      <c r="H13" s="5">
        <v>4</v>
      </c>
      <c r="I13" s="8">
        <f t="shared" si="0"/>
        <v>28</v>
      </c>
    </row>
    <row r="14" spans="1:9" x14ac:dyDescent="0.2">
      <c r="A14" s="22" t="s">
        <v>35</v>
      </c>
      <c r="B14" s="21"/>
      <c r="C14" s="21"/>
      <c r="D14" s="19">
        <v>0</v>
      </c>
      <c r="E14" s="4">
        <v>5</v>
      </c>
      <c r="F14" s="4">
        <v>5</v>
      </c>
      <c r="G14" s="5">
        <v>3</v>
      </c>
      <c r="H14" s="5">
        <v>3</v>
      </c>
      <c r="I14" s="8">
        <f t="shared" si="0"/>
        <v>16</v>
      </c>
    </row>
    <row r="17" spans="4:9" ht="51" x14ac:dyDescent="0.2">
      <c r="D17" s="20" t="s">
        <v>22</v>
      </c>
      <c r="I17" t="s">
        <v>36</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17"/>
  <sheetViews>
    <sheetView zoomScale="115" zoomScaleNormal="115" workbookViewId="0">
      <selection activeCell="C22" sqref="C22"/>
    </sheetView>
  </sheetViews>
  <sheetFormatPr defaultRowHeight="12.75" x14ac:dyDescent="0.2"/>
  <cols>
    <col min="1" max="1" width="41.42578125" bestFit="1" customWidth="1"/>
    <col min="2" max="3" width="9.42578125" customWidth="1"/>
    <col min="4" max="4" width="8.85546875" style="17" customWidth="1"/>
    <col min="5" max="8" width="8.85546875" customWidth="1"/>
    <col min="9" max="9" width="9.42578125" customWidth="1"/>
  </cols>
  <sheetData>
    <row r="1" spans="1:9" ht="15.75" x14ac:dyDescent="0.25">
      <c r="A1" s="9" t="s">
        <v>0</v>
      </c>
      <c r="B1" s="3"/>
      <c r="C1" s="3"/>
      <c r="D1" s="16"/>
      <c r="E1" s="1"/>
      <c r="F1" s="1"/>
      <c r="G1" s="1"/>
      <c r="H1" s="1"/>
      <c r="I1" s="1"/>
    </row>
    <row r="2" spans="1:9" ht="15.75" x14ac:dyDescent="0.25">
      <c r="A2" s="1"/>
    </row>
    <row r="3" spans="1:9" s="2" customFormat="1" x14ac:dyDescent="0.2">
      <c r="A3" s="37"/>
      <c r="B3" s="37"/>
      <c r="C3" s="37"/>
      <c r="D3" s="18" t="s">
        <v>7</v>
      </c>
      <c r="E3" s="6" t="s">
        <v>8</v>
      </c>
      <c r="F3" s="6" t="s">
        <v>9</v>
      </c>
      <c r="G3" s="6" t="s">
        <v>10</v>
      </c>
      <c r="H3" s="6" t="s">
        <v>11</v>
      </c>
      <c r="I3" s="7" t="s">
        <v>12</v>
      </c>
    </row>
    <row r="4" spans="1:9" x14ac:dyDescent="0.2">
      <c r="A4" s="22" t="s">
        <v>25</v>
      </c>
      <c r="B4" s="21"/>
      <c r="C4" s="21"/>
      <c r="D4" s="36">
        <v>15</v>
      </c>
      <c r="E4" s="4">
        <v>5</v>
      </c>
      <c r="F4" s="4">
        <v>5</v>
      </c>
      <c r="G4" s="5">
        <v>2</v>
      </c>
      <c r="H4" s="5">
        <v>2</v>
      </c>
      <c r="I4" s="8">
        <f t="shared" ref="I4:I13" si="0">SUM(E4:H4)</f>
        <v>14</v>
      </c>
    </row>
    <row r="5" spans="1:9" x14ac:dyDescent="0.2">
      <c r="A5" s="22" t="s">
        <v>26</v>
      </c>
      <c r="B5" s="21"/>
      <c r="C5" s="21"/>
      <c r="D5" s="36">
        <v>13.200000000000001</v>
      </c>
      <c r="E5" s="4">
        <v>5</v>
      </c>
      <c r="F5" s="4">
        <v>5</v>
      </c>
      <c r="G5" s="5">
        <v>2</v>
      </c>
      <c r="H5" s="5">
        <v>2</v>
      </c>
      <c r="I5" s="8">
        <f t="shared" si="0"/>
        <v>14</v>
      </c>
    </row>
    <row r="6" spans="1:9" x14ac:dyDescent="0.2">
      <c r="A6" s="22" t="s">
        <v>27</v>
      </c>
      <c r="B6" s="21"/>
      <c r="C6" s="21"/>
      <c r="D6" s="36">
        <v>19.98</v>
      </c>
      <c r="E6" s="4">
        <v>19</v>
      </c>
      <c r="F6" s="4">
        <v>23</v>
      </c>
      <c r="G6" s="5">
        <v>7.6</v>
      </c>
      <c r="H6" s="5">
        <v>7</v>
      </c>
      <c r="I6" s="8">
        <f t="shared" si="0"/>
        <v>56.6</v>
      </c>
    </row>
    <row r="7" spans="1:9" x14ac:dyDescent="0.2">
      <c r="A7" s="22" t="s">
        <v>28</v>
      </c>
      <c r="B7" s="21"/>
      <c r="C7" s="21"/>
      <c r="D7" s="36">
        <v>23.22</v>
      </c>
      <c r="E7" s="4">
        <v>20</v>
      </c>
      <c r="F7" s="4">
        <v>21</v>
      </c>
      <c r="G7" s="5">
        <v>7.4</v>
      </c>
      <c r="H7" s="5">
        <v>8</v>
      </c>
      <c r="I7" s="8">
        <f t="shared" si="0"/>
        <v>56.4</v>
      </c>
    </row>
    <row r="8" spans="1:9" x14ac:dyDescent="0.2">
      <c r="A8" s="22" t="s">
        <v>29</v>
      </c>
      <c r="B8" s="21"/>
      <c r="C8" s="21"/>
      <c r="D8" s="36">
        <v>18</v>
      </c>
      <c r="E8" s="4">
        <v>7.5</v>
      </c>
      <c r="F8" s="4">
        <v>5</v>
      </c>
      <c r="G8" s="5">
        <v>4</v>
      </c>
      <c r="H8" s="5">
        <v>4</v>
      </c>
      <c r="I8" s="8">
        <f t="shared" si="0"/>
        <v>20.5</v>
      </c>
    </row>
    <row r="9" spans="1:9" x14ac:dyDescent="0.2">
      <c r="A9" s="22" t="s">
        <v>30</v>
      </c>
      <c r="B9" s="21"/>
      <c r="C9" s="21"/>
      <c r="D9" s="36">
        <v>15.899999999999999</v>
      </c>
      <c r="E9" s="4">
        <v>5</v>
      </c>
      <c r="F9" s="4">
        <v>5</v>
      </c>
      <c r="G9" s="5">
        <v>2</v>
      </c>
      <c r="H9" s="5">
        <v>2</v>
      </c>
      <c r="I9" s="8">
        <f t="shared" si="0"/>
        <v>14</v>
      </c>
    </row>
    <row r="10" spans="1:9" x14ac:dyDescent="0.2">
      <c r="A10" s="22" t="s">
        <v>31</v>
      </c>
      <c r="B10" s="21"/>
      <c r="C10" s="21"/>
      <c r="D10" s="36">
        <v>22.740000000000002</v>
      </c>
      <c r="E10" s="4">
        <v>22.5</v>
      </c>
      <c r="F10" s="4">
        <v>23</v>
      </c>
      <c r="G10" s="5">
        <v>8.8000000000000007</v>
      </c>
      <c r="H10" s="5">
        <v>7</v>
      </c>
      <c r="I10" s="8">
        <f t="shared" si="0"/>
        <v>61.3</v>
      </c>
    </row>
    <row r="11" spans="1:9" x14ac:dyDescent="0.2">
      <c r="A11" s="22" t="s">
        <v>32</v>
      </c>
      <c r="B11" s="21"/>
      <c r="C11" s="21"/>
      <c r="D11" s="36">
        <v>30</v>
      </c>
      <c r="E11" s="4">
        <v>5</v>
      </c>
      <c r="F11" s="4">
        <v>5</v>
      </c>
      <c r="G11" s="5">
        <v>2</v>
      </c>
      <c r="H11" s="5">
        <v>2</v>
      </c>
      <c r="I11" s="8">
        <f t="shared" si="0"/>
        <v>14</v>
      </c>
    </row>
    <row r="12" spans="1:9" x14ac:dyDescent="0.2">
      <c r="A12" s="22" t="s">
        <v>33</v>
      </c>
      <c r="B12" s="21"/>
      <c r="C12" s="21"/>
      <c r="D12" s="36">
        <v>18</v>
      </c>
      <c r="E12" s="4">
        <v>19</v>
      </c>
      <c r="F12" s="4">
        <v>20</v>
      </c>
      <c r="G12" s="5">
        <v>7.6</v>
      </c>
      <c r="H12" s="5">
        <v>7</v>
      </c>
      <c r="I12" s="8">
        <f t="shared" si="0"/>
        <v>53.6</v>
      </c>
    </row>
    <row r="13" spans="1:9" x14ac:dyDescent="0.2">
      <c r="A13" s="22" t="s">
        <v>34</v>
      </c>
      <c r="B13" s="21"/>
      <c r="C13" s="21"/>
      <c r="D13" s="36">
        <v>15</v>
      </c>
      <c r="E13" s="4">
        <v>12.5</v>
      </c>
      <c r="F13" s="4">
        <v>5</v>
      </c>
      <c r="G13" s="5">
        <v>6</v>
      </c>
      <c r="H13" s="5">
        <v>2</v>
      </c>
      <c r="I13" s="8">
        <f t="shared" si="0"/>
        <v>25.5</v>
      </c>
    </row>
    <row r="14" spans="1:9" x14ac:dyDescent="0.2">
      <c r="A14" s="22" t="s">
        <v>35</v>
      </c>
      <c r="B14" s="21"/>
      <c r="C14" s="21"/>
      <c r="D14" s="36">
        <v>21.6</v>
      </c>
      <c r="E14" s="4">
        <v>5</v>
      </c>
      <c r="F14" s="4">
        <v>5</v>
      </c>
      <c r="G14" s="5">
        <v>2</v>
      </c>
      <c r="H14" s="5">
        <v>2</v>
      </c>
      <c r="I14" s="8">
        <f>SUM(E14:H14)</f>
        <v>14</v>
      </c>
    </row>
    <row r="17" spans="4:9" ht="51" x14ac:dyDescent="0.2">
      <c r="D17" s="20" t="s">
        <v>22</v>
      </c>
      <c r="I17" t="s">
        <v>36</v>
      </c>
    </row>
  </sheetData>
  <mergeCells count="1">
    <mergeCell ref="A3:C3"/>
  </mergeCells>
  <phoneticPr fontId="42"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3"/>
  <sheetViews>
    <sheetView zoomScaleNormal="100" workbookViewId="0">
      <selection activeCell="D24" sqref="D24"/>
    </sheetView>
  </sheetViews>
  <sheetFormatPr defaultColWidth="9.140625" defaultRowHeight="15" x14ac:dyDescent="0.2"/>
  <cols>
    <col min="1" max="1" width="54.5703125" style="12" bestFit="1" customWidth="1"/>
    <col min="2" max="7" width="7.7109375" style="12" customWidth="1"/>
    <col min="8" max="9" width="7.5703125" style="12" customWidth="1"/>
    <col min="10" max="12" width="7.7109375" style="12" customWidth="1"/>
    <col min="13" max="14" width="9.140625" style="12" customWidth="1"/>
    <col min="15" max="16384" width="9.140625" style="12"/>
  </cols>
  <sheetData>
    <row r="1" spans="1:15" ht="15.75" x14ac:dyDescent="0.25">
      <c r="A1" s="10" t="s">
        <v>24</v>
      </c>
      <c r="B1" s="10"/>
      <c r="C1" s="10"/>
      <c r="D1" s="10"/>
      <c r="E1" s="10"/>
      <c r="F1" s="10"/>
      <c r="G1" s="10"/>
      <c r="H1" s="10"/>
      <c r="I1" s="25"/>
      <c r="J1" s="25"/>
    </row>
    <row r="2" spans="1:15" ht="15.75" x14ac:dyDescent="0.25">
      <c r="A2" s="10"/>
      <c r="B2" s="10"/>
      <c r="C2" s="10"/>
      <c r="D2" s="10"/>
      <c r="E2" s="10"/>
      <c r="F2" s="10"/>
      <c r="G2" s="10"/>
      <c r="H2" s="10"/>
      <c r="I2" s="25"/>
      <c r="J2" s="25"/>
    </row>
    <row r="3" spans="1:15" ht="15.75" x14ac:dyDescent="0.25">
      <c r="A3" s="39" t="s">
        <v>23</v>
      </c>
      <c r="B3" s="39"/>
      <c r="C3" s="39"/>
      <c r="D3" s="39"/>
      <c r="E3" s="39"/>
      <c r="F3" s="39"/>
      <c r="G3" s="39"/>
      <c r="H3" s="39"/>
      <c r="I3" s="25"/>
      <c r="J3" s="25"/>
    </row>
    <row r="4" spans="1:15" x14ac:dyDescent="0.2">
      <c r="A4" s="11"/>
      <c r="B4" s="11"/>
      <c r="C4" s="11"/>
      <c r="D4" s="11"/>
      <c r="E4" s="11"/>
      <c r="F4" s="11"/>
      <c r="G4" s="11"/>
      <c r="H4" s="11"/>
    </row>
    <row r="5" spans="1:15" ht="15.75" x14ac:dyDescent="0.25">
      <c r="G5" s="38" t="s">
        <v>18</v>
      </c>
      <c r="H5" s="38"/>
      <c r="I5" s="25"/>
      <c r="J5" s="25"/>
      <c r="K5" s="38" t="s">
        <v>19</v>
      </c>
      <c r="L5" s="38"/>
      <c r="M5" s="25"/>
      <c r="N5" s="38" t="s">
        <v>20</v>
      </c>
      <c r="O5" s="38"/>
    </row>
    <row r="6" spans="1:15" s="14" customFormat="1" ht="135" customHeight="1" x14ac:dyDescent="0.2">
      <c r="A6" s="13"/>
      <c r="B6" s="26" t="s">
        <v>2</v>
      </c>
      <c r="C6" s="26" t="s">
        <v>3</v>
      </c>
      <c r="D6" s="26" t="s">
        <v>4</v>
      </c>
      <c r="E6" s="26" t="s">
        <v>5</v>
      </c>
      <c r="F6" s="26" t="s">
        <v>6</v>
      </c>
      <c r="G6" s="26" t="s">
        <v>13</v>
      </c>
      <c r="H6" s="27" t="s">
        <v>14</v>
      </c>
      <c r="J6" s="28" t="str">
        <f>F6</f>
        <v>Evaluator 5</v>
      </c>
      <c r="K6" s="26" t="s">
        <v>16</v>
      </c>
      <c r="L6" s="27" t="s">
        <v>15</v>
      </c>
      <c r="N6" s="26" t="s">
        <v>1</v>
      </c>
      <c r="O6" s="27" t="s">
        <v>17</v>
      </c>
    </row>
    <row r="7" spans="1:15" ht="16.5" customHeight="1" x14ac:dyDescent="0.25">
      <c r="A7" s="23" t="str">
        <f>'Evaluator 5'!A4:D4</f>
        <v>Advanced Sentry</v>
      </c>
      <c r="B7" s="29">
        <f>'Evaluator 1'!I4</f>
        <v>14</v>
      </c>
      <c r="C7" s="29">
        <f>'Evaluator 2'!I4</f>
        <v>16.399999999999999</v>
      </c>
      <c r="D7" s="29">
        <f>'Evaluator 3'!I4</f>
        <v>14</v>
      </c>
      <c r="E7" s="29">
        <f>'Evaluator 4'!I4</f>
        <v>16.5</v>
      </c>
      <c r="F7" s="29">
        <f>'Evaluator 5'!I4</f>
        <v>14</v>
      </c>
      <c r="G7" s="29">
        <f t="shared" ref="G7:G17" si="0">AVERAGE(B7:F7)</f>
        <v>14.98</v>
      </c>
      <c r="H7" s="30">
        <f>RANK(G7,$G$7:$G$17,0)</f>
        <v>9</v>
      </c>
      <c r="J7" s="31">
        <f>'Evaluator 5'!D4</f>
        <v>15</v>
      </c>
      <c r="K7" s="29">
        <f>AVERAGE(J7)</f>
        <v>15</v>
      </c>
      <c r="L7" s="30">
        <f>RANK(K7,$K$7:$K$17,0)</f>
        <v>9</v>
      </c>
      <c r="N7" s="32">
        <f>G7+K7</f>
        <v>29.98</v>
      </c>
      <c r="O7" s="30">
        <f>RANK(N7,$N$7:$N$17,0)</f>
        <v>11</v>
      </c>
    </row>
    <row r="8" spans="1:15" ht="16.5" customHeight="1" x14ac:dyDescent="0.25">
      <c r="A8" s="24" t="str">
        <f>'Evaluator 5'!A5:D5</f>
        <v>ALL ACCESS SECURITY AND STAFFING LLC</v>
      </c>
      <c r="B8" s="29">
        <f>'Evaluator 1'!I5</f>
        <v>14</v>
      </c>
      <c r="C8" s="29">
        <f>'Evaluator 2'!I5</f>
        <v>32.5</v>
      </c>
      <c r="D8" s="29">
        <f>'Evaluator 3'!I5</f>
        <v>31.5</v>
      </c>
      <c r="E8" s="29">
        <f>'Evaluator 4'!I5</f>
        <v>25.5</v>
      </c>
      <c r="F8" s="29">
        <f>'Evaluator 5'!I5</f>
        <v>14</v>
      </c>
      <c r="G8" s="33">
        <f t="shared" si="0"/>
        <v>23.5</v>
      </c>
      <c r="H8" s="30">
        <f t="shared" ref="H8:H17" si="1">RANK(G8,$G$7:$G$17,0)</f>
        <v>7</v>
      </c>
      <c r="J8" s="34">
        <f>'Evaluator 5'!D5</f>
        <v>13.200000000000001</v>
      </c>
      <c r="K8" s="33">
        <f t="shared" ref="K8:K13" si="2">AVERAGE(J8)</f>
        <v>13.200000000000001</v>
      </c>
      <c r="L8" s="30">
        <f t="shared" ref="L8:L17" si="3">RANK(K8,$K$7:$K$17,0)</f>
        <v>11</v>
      </c>
      <c r="N8" s="35">
        <f t="shared" ref="N8:N13" si="4">G8+K8</f>
        <v>36.700000000000003</v>
      </c>
      <c r="O8" s="30">
        <f t="shared" ref="O8:O17" si="5">RANK(N8,$N$7:$N$17,0)</f>
        <v>9</v>
      </c>
    </row>
    <row r="9" spans="1:15" ht="16.5" customHeight="1" x14ac:dyDescent="0.25">
      <c r="A9" s="24" t="str">
        <f>'Evaluator 5'!A6:D6</f>
        <v>Allied Universal Event Services</v>
      </c>
      <c r="B9" s="29">
        <f>'Evaluator 1'!I6</f>
        <v>57.7</v>
      </c>
      <c r="C9" s="29">
        <f>'Evaluator 2'!I6</f>
        <v>61.7</v>
      </c>
      <c r="D9" s="29">
        <f>'Evaluator 3'!I6</f>
        <v>50</v>
      </c>
      <c r="E9" s="29">
        <f>'Evaluator 4'!I6</f>
        <v>46.5</v>
      </c>
      <c r="F9" s="29">
        <f>'Evaluator 5'!I6</f>
        <v>56.6</v>
      </c>
      <c r="G9" s="33">
        <f t="shared" si="0"/>
        <v>54.5</v>
      </c>
      <c r="H9" s="30">
        <f t="shared" si="1"/>
        <v>3</v>
      </c>
      <c r="J9" s="34">
        <f>'Evaluator 5'!D6</f>
        <v>19.98</v>
      </c>
      <c r="K9" s="33">
        <f t="shared" si="2"/>
        <v>19.98</v>
      </c>
      <c r="L9" s="30">
        <f t="shared" si="3"/>
        <v>5</v>
      </c>
      <c r="N9" s="35">
        <f t="shared" si="4"/>
        <v>74.48</v>
      </c>
      <c r="O9" s="30">
        <f t="shared" si="5"/>
        <v>3</v>
      </c>
    </row>
    <row r="10" spans="1:15" ht="15.75" x14ac:dyDescent="0.25">
      <c r="A10" s="24" t="str">
        <f>'Evaluator 5'!A7:D7</f>
        <v>Andy Frain Services Inc</v>
      </c>
      <c r="B10" s="29">
        <f>'Evaluator 1'!I7</f>
        <v>59.3</v>
      </c>
      <c r="C10" s="29">
        <f>'Evaluator 2'!I7</f>
        <v>60.599999999999994</v>
      </c>
      <c r="D10" s="29">
        <f>'Evaluator 3'!I7</f>
        <v>50.5</v>
      </c>
      <c r="E10" s="29">
        <f>'Evaluator 4'!I7</f>
        <v>48</v>
      </c>
      <c r="F10" s="29">
        <f>'Evaluator 5'!I7</f>
        <v>56.4</v>
      </c>
      <c r="G10" s="33">
        <f t="shared" si="0"/>
        <v>54.959999999999994</v>
      </c>
      <c r="H10" s="30">
        <f t="shared" si="1"/>
        <v>2</v>
      </c>
      <c r="J10" s="34">
        <f>'Evaluator 5'!D7</f>
        <v>23.22</v>
      </c>
      <c r="K10" s="33">
        <f t="shared" si="2"/>
        <v>23.22</v>
      </c>
      <c r="L10" s="30">
        <f t="shared" si="3"/>
        <v>2</v>
      </c>
      <c r="N10" s="35">
        <f t="shared" si="4"/>
        <v>78.179999999999993</v>
      </c>
      <c r="O10" s="30">
        <f t="shared" si="5"/>
        <v>2</v>
      </c>
    </row>
    <row r="11" spans="1:15" ht="15.75" x14ac:dyDescent="0.25">
      <c r="A11" s="24" t="str">
        <f>'Evaluator 5'!A8:D8</f>
        <v>Blue Chip Services LLC</v>
      </c>
      <c r="B11" s="29">
        <f>'Evaluator 1'!I8</f>
        <v>29.3</v>
      </c>
      <c r="C11" s="29">
        <f>'Evaluator 2'!I8</f>
        <v>39.299999999999997</v>
      </c>
      <c r="D11" s="29">
        <f>'Evaluator 3'!I8</f>
        <v>29</v>
      </c>
      <c r="E11" s="29">
        <f>'Evaluator 4'!I8</f>
        <v>17.5</v>
      </c>
      <c r="F11" s="29">
        <f>'Evaluator 5'!I8</f>
        <v>20.5</v>
      </c>
      <c r="G11" s="33">
        <f t="shared" si="0"/>
        <v>27.119999999999997</v>
      </c>
      <c r="H11" s="30">
        <f t="shared" si="1"/>
        <v>6</v>
      </c>
      <c r="J11" s="34">
        <f>'Evaluator 5'!D8</f>
        <v>18</v>
      </c>
      <c r="K11" s="33">
        <f t="shared" si="2"/>
        <v>18</v>
      </c>
      <c r="L11" s="30">
        <f t="shared" si="3"/>
        <v>6</v>
      </c>
      <c r="N11" s="35">
        <f t="shared" si="4"/>
        <v>45.12</v>
      </c>
      <c r="O11" s="30">
        <f t="shared" si="5"/>
        <v>5</v>
      </c>
    </row>
    <row r="12" spans="1:15" ht="15.75" x14ac:dyDescent="0.25">
      <c r="A12" s="24" t="str">
        <f>'Evaluator 5'!A9:D9</f>
        <v>Global Investments International LLC</v>
      </c>
      <c r="B12" s="29">
        <f>'Evaluator 1'!I9</f>
        <v>14</v>
      </c>
      <c r="C12" s="29">
        <f>'Evaluator 2'!I9</f>
        <v>14.5</v>
      </c>
      <c r="D12" s="29">
        <f>'Evaluator 3'!I9</f>
        <v>14</v>
      </c>
      <c r="E12" s="29">
        <f>'Evaluator 4'!I9</f>
        <v>15</v>
      </c>
      <c r="F12" s="29">
        <f>'Evaluator 5'!I9</f>
        <v>14</v>
      </c>
      <c r="G12" s="33">
        <f t="shared" si="0"/>
        <v>14.3</v>
      </c>
      <c r="H12" s="30">
        <f t="shared" si="1"/>
        <v>10</v>
      </c>
      <c r="J12" s="34">
        <f>'Evaluator 5'!D9</f>
        <v>15.899999999999999</v>
      </c>
      <c r="K12" s="33">
        <f t="shared" si="2"/>
        <v>15.899999999999999</v>
      </c>
      <c r="L12" s="30">
        <f t="shared" si="3"/>
        <v>8</v>
      </c>
      <c r="N12" s="35">
        <f t="shared" si="4"/>
        <v>30.2</v>
      </c>
      <c r="O12" s="30">
        <f t="shared" si="5"/>
        <v>10</v>
      </c>
    </row>
    <row r="13" spans="1:15" ht="15.75" x14ac:dyDescent="0.25">
      <c r="A13" s="24" t="str">
        <f>'Evaluator 5'!A10:D10</f>
        <v>Innovative Solution Advisors LLC</v>
      </c>
      <c r="B13" s="29">
        <f>'Evaluator 1'!I10</f>
        <v>61.900000000000006</v>
      </c>
      <c r="C13" s="29">
        <f>'Evaluator 2'!I10</f>
        <v>62.2</v>
      </c>
      <c r="D13" s="29">
        <f>'Evaluator 3'!I10</f>
        <v>56</v>
      </c>
      <c r="E13" s="29">
        <f>'Evaluator 4'!I10</f>
        <v>49</v>
      </c>
      <c r="F13" s="29">
        <f>'Evaluator 5'!I10</f>
        <v>61.3</v>
      </c>
      <c r="G13" s="33">
        <f t="shared" si="0"/>
        <v>58.080000000000005</v>
      </c>
      <c r="H13" s="30">
        <f t="shared" si="1"/>
        <v>1</v>
      </c>
      <c r="J13" s="34">
        <f>'Evaluator 5'!D10</f>
        <v>22.740000000000002</v>
      </c>
      <c r="K13" s="33">
        <f t="shared" si="2"/>
        <v>22.740000000000002</v>
      </c>
      <c r="L13" s="30">
        <f t="shared" si="3"/>
        <v>3</v>
      </c>
      <c r="N13" s="35">
        <f t="shared" si="4"/>
        <v>80.820000000000007</v>
      </c>
      <c r="O13" s="30">
        <f t="shared" si="5"/>
        <v>1</v>
      </c>
    </row>
    <row r="14" spans="1:15" ht="15.75" x14ac:dyDescent="0.25">
      <c r="A14" s="23" t="str">
        <f>'Evaluator 5'!A11:D11</f>
        <v>RCEA Investments LLC</v>
      </c>
      <c r="B14" s="29">
        <f>'Evaluator 1'!I11</f>
        <v>14.5</v>
      </c>
      <c r="C14" s="29">
        <f>'Evaluator 2'!I11</f>
        <v>14.4</v>
      </c>
      <c r="D14" s="29">
        <f>'Evaluator 3'!I11</f>
        <v>14</v>
      </c>
      <c r="E14" s="29">
        <f>'Evaluator 4'!I11</f>
        <v>14</v>
      </c>
      <c r="F14" s="29">
        <f>'Evaluator 5'!I11</f>
        <v>14</v>
      </c>
      <c r="G14" s="29">
        <f t="shared" si="0"/>
        <v>14.180000000000001</v>
      </c>
      <c r="H14" s="30">
        <f t="shared" si="1"/>
        <v>11</v>
      </c>
      <c r="J14" s="31">
        <f>'Evaluator 5'!D11</f>
        <v>30</v>
      </c>
      <c r="K14" s="29">
        <f>AVERAGE(J14)</f>
        <v>30</v>
      </c>
      <c r="L14" s="30">
        <f t="shared" si="3"/>
        <v>1</v>
      </c>
      <c r="N14" s="32">
        <f>G14+K14</f>
        <v>44.18</v>
      </c>
      <c r="O14" s="30">
        <f t="shared" si="5"/>
        <v>6</v>
      </c>
    </row>
    <row r="15" spans="1:15" ht="15.75" x14ac:dyDescent="0.25">
      <c r="A15" s="24" t="str">
        <f>'Evaluator 5'!A12:D12</f>
        <v>RHINO SPORTS and ENTERTAINMENT SERVICES</v>
      </c>
      <c r="B15" s="29">
        <f>'Evaluator 1'!I12</f>
        <v>50.1</v>
      </c>
      <c r="C15" s="29">
        <f>'Evaluator 2'!I12</f>
        <v>57.9</v>
      </c>
      <c r="D15" s="29">
        <f>'Evaluator 3'!I12</f>
        <v>49</v>
      </c>
      <c r="E15" s="29">
        <f>'Evaluator 4'!I12</f>
        <v>45.5</v>
      </c>
      <c r="F15" s="29">
        <f>'Evaluator 5'!I12</f>
        <v>53.6</v>
      </c>
      <c r="G15" s="33">
        <f t="shared" si="0"/>
        <v>51.220000000000006</v>
      </c>
      <c r="H15" s="30">
        <f t="shared" si="1"/>
        <v>4</v>
      </c>
      <c r="J15" s="34">
        <f>'Evaluator 5'!D12</f>
        <v>18</v>
      </c>
      <c r="K15" s="33">
        <f t="shared" ref="K15:K17" si="6">AVERAGE(J15)</f>
        <v>18</v>
      </c>
      <c r="L15" s="30">
        <f t="shared" si="3"/>
        <v>6</v>
      </c>
      <c r="N15" s="35">
        <f t="shared" ref="N15:N17" si="7">G15+K15</f>
        <v>69.22</v>
      </c>
      <c r="O15" s="30">
        <f t="shared" si="5"/>
        <v>4</v>
      </c>
    </row>
    <row r="16" spans="1:15" ht="15.75" x14ac:dyDescent="0.25">
      <c r="A16" s="24" t="str">
        <f>'Evaluator 5'!A13:D13</f>
        <v>Shield Spire Security LLC</v>
      </c>
      <c r="B16" s="29">
        <f>'Evaluator 1'!I13</f>
        <v>26.700000000000003</v>
      </c>
      <c r="C16" s="29">
        <f>'Evaluator 2'!I13</f>
        <v>38.199999999999996</v>
      </c>
      <c r="D16" s="29">
        <f>'Evaluator 3'!I13</f>
        <v>21</v>
      </c>
      <c r="E16" s="29">
        <f>'Evaluator 4'!I13</f>
        <v>28</v>
      </c>
      <c r="F16" s="29">
        <f>'Evaluator 5'!I13</f>
        <v>25.5</v>
      </c>
      <c r="G16" s="33">
        <f t="shared" si="0"/>
        <v>27.880000000000003</v>
      </c>
      <c r="H16" s="30">
        <f t="shared" si="1"/>
        <v>5</v>
      </c>
      <c r="J16" s="34">
        <f>'Evaluator 5'!D13</f>
        <v>15</v>
      </c>
      <c r="K16" s="33">
        <f t="shared" si="6"/>
        <v>15</v>
      </c>
      <c r="L16" s="30">
        <f t="shared" si="3"/>
        <v>9</v>
      </c>
      <c r="N16" s="35">
        <f t="shared" si="7"/>
        <v>42.88</v>
      </c>
      <c r="O16" s="30">
        <f t="shared" si="5"/>
        <v>8</v>
      </c>
    </row>
    <row r="17" spans="1:15" ht="15.75" x14ac:dyDescent="0.25">
      <c r="A17" s="24" t="str">
        <f>'Evaluator 5'!A14:D14</f>
        <v>Unified Protective Services Inc</v>
      </c>
      <c r="B17" s="29">
        <f>'Evaluator 1'!I14</f>
        <v>21.900000000000002</v>
      </c>
      <c r="C17" s="29">
        <f>'Evaluator 2'!I14</f>
        <v>35.299999999999997</v>
      </c>
      <c r="D17" s="29">
        <f>'Evaluator 3'!I14</f>
        <v>24</v>
      </c>
      <c r="E17" s="29">
        <f>'Evaluator 4'!I14</f>
        <v>16</v>
      </c>
      <c r="F17" s="29">
        <f>'Evaluator 5'!I14</f>
        <v>14</v>
      </c>
      <c r="G17" s="33">
        <f t="shared" si="0"/>
        <v>22.240000000000002</v>
      </c>
      <c r="H17" s="30">
        <f t="shared" si="1"/>
        <v>8</v>
      </c>
      <c r="J17" s="34">
        <f>'Evaluator 5'!D14</f>
        <v>21.6</v>
      </c>
      <c r="K17" s="33">
        <f t="shared" si="6"/>
        <v>21.6</v>
      </c>
      <c r="L17" s="30">
        <f t="shared" si="3"/>
        <v>4</v>
      </c>
      <c r="N17" s="35">
        <f t="shared" si="7"/>
        <v>43.84</v>
      </c>
      <c r="O17" s="30">
        <f t="shared" si="5"/>
        <v>7</v>
      </c>
    </row>
    <row r="20" spans="1:15" x14ac:dyDescent="0.2">
      <c r="F20" s="12" t="s">
        <v>37</v>
      </c>
    </row>
    <row r="32" spans="1:15" x14ac:dyDescent="0.2">
      <c r="A32" s="15" t="s">
        <v>21</v>
      </c>
    </row>
    <row r="33" spans="1:1" x14ac:dyDescent="0.2">
      <c r="A33" s="15"/>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6A9C7-10A5-406C-889F-9D6D88BD0350}">
  <dimension ref="A1:AB57"/>
  <sheetViews>
    <sheetView tabSelected="1" workbookViewId="0">
      <selection activeCell="F5" sqref="F5"/>
    </sheetView>
  </sheetViews>
  <sheetFormatPr defaultColWidth="9.140625" defaultRowHeight="12.75" x14ac:dyDescent="0.2"/>
  <cols>
    <col min="1" max="1" width="52.140625" style="42" customWidth="1"/>
    <col min="2" max="28" width="9.5703125" style="42" customWidth="1"/>
    <col min="29" max="16384" width="9.140625" style="42"/>
  </cols>
  <sheetData>
    <row r="1" spans="1:16" ht="15.75" x14ac:dyDescent="0.25">
      <c r="A1" s="40" t="s">
        <v>38</v>
      </c>
      <c r="B1" s="40"/>
      <c r="C1" s="40"/>
      <c r="D1" s="40"/>
      <c r="E1" s="40"/>
      <c r="F1" s="40"/>
      <c r="G1" s="40"/>
      <c r="H1" s="40"/>
      <c r="I1" s="40"/>
      <c r="J1" s="41"/>
    </row>
    <row r="2" spans="1:16" ht="15.75" x14ac:dyDescent="0.25">
      <c r="A2" s="43" t="s">
        <v>23</v>
      </c>
      <c r="B2" s="43"/>
      <c r="C2" s="43"/>
      <c r="D2" s="43"/>
      <c r="E2" s="43"/>
      <c r="F2" s="43"/>
      <c r="G2" s="43"/>
      <c r="H2" s="43"/>
      <c r="I2" s="43"/>
      <c r="J2" s="44"/>
    </row>
    <row r="3" spans="1:16" x14ac:dyDescent="0.2">
      <c r="A3" s="80" t="s">
        <v>39</v>
      </c>
      <c r="B3" s="81"/>
      <c r="C3" s="81"/>
      <c r="D3" s="81"/>
    </row>
    <row r="4" spans="1:16" ht="15" customHeight="1" x14ac:dyDescent="0.2">
      <c r="A4" s="45" t="s">
        <v>40</v>
      </c>
      <c r="B4" s="46" t="s">
        <v>41</v>
      </c>
      <c r="C4" s="46"/>
      <c r="D4" s="46"/>
      <c r="E4" s="47"/>
    </row>
    <row r="5" spans="1:16" ht="15" x14ac:dyDescent="0.25">
      <c r="A5" s="48" t="s">
        <v>42</v>
      </c>
      <c r="B5" s="48"/>
      <c r="C5" s="49"/>
      <c r="D5" s="49"/>
      <c r="E5" s="49"/>
      <c r="F5" s="49"/>
      <c r="G5" s="49"/>
    </row>
    <row r="6" spans="1:16" ht="27" customHeight="1" x14ac:dyDescent="0.2">
      <c r="A6" s="79"/>
      <c r="B6" s="74" t="s">
        <v>43</v>
      </c>
      <c r="C6" s="74"/>
      <c r="D6" s="74"/>
      <c r="E6" s="74"/>
      <c r="F6" s="74"/>
      <c r="G6" s="74"/>
      <c r="H6" s="74"/>
      <c r="I6" s="74"/>
    </row>
    <row r="7" spans="1:16" ht="15" x14ac:dyDescent="0.25">
      <c r="A7" s="75" t="s">
        <v>44</v>
      </c>
      <c r="B7" s="75"/>
      <c r="C7" s="76"/>
      <c r="D7" s="77"/>
      <c r="E7" s="77"/>
      <c r="F7" s="77"/>
      <c r="G7" s="77"/>
      <c r="H7" s="78"/>
      <c r="I7" s="78"/>
    </row>
    <row r="8" spans="1:16" ht="27" customHeight="1" x14ac:dyDescent="0.2">
      <c r="A8" s="79"/>
      <c r="B8" s="74" t="s">
        <v>45</v>
      </c>
      <c r="C8" s="74"/>
      <c r="D8" s="74"/>
      <c r="E8" s="74"/>
      <c r="F8" s="74"/>
      <c r="G8" s="74"/>
      <c r="H8" s="74"/>
      <c r="I8" s="74"/>
    </row>
    <row r="9" spans="1:16" ht="15" customHeight="1" x14ac:dyDescent="0.2"/>
    <row r="10" spans="1:16" ht="15" customHeight="1" x14ac:dyDescent="0.2"/>
    <row r="11" spans="1:16" ht="13.5" thickBot="1" x14ac:dyDescent="0.25"/>
    <row r="12" spans="1:16" s="50" customFormat="1" ht="13.5" thickBot="1" x14ac:dyDescent="0.25">
      <c r="B12" s="51" t="s">
        <v>46</v>
      </c>
      <c r="C12" s="52"/>
      <c r="D12" s="53"/>
      <c r="E12" s="51" t="s">
        <v>47</v>
      </c>
      <c r="F12" s="52"/>
      <c r="G12" s="53"/>
      <c r="H12" s="51" t="s">
        <v>48</v>
      </c>
      <c r="I12" s="52"/>
      <c r="J12" s="53"/>
      <c r="K12" s="51" t="s">
        <v>49</v>
      </c>
      <c r="L12" s="52"/>
      <c r="M12" s="53"/>
      <c r="N12" s="51" t="s">
        <v>50</v>
      </c>
      <c r="O12" s="52"/>
      <c r="P12" s="53"/>
    </row>
    <row r="13" spans="1:16" s="50" customFormat="1" ht="85.9" customHeight="1" x14ac:dyDescent="0.2">
      <c r="B13" s="54" t="s">
        <v>51</v>
      </c>
      <c r="C13" s="55"/>
      <c r="D13" s="56"/>
      <c r="E13" s="57" t="s">
        <v>52</v>
      </c>
      <c r="F13" s="55"/>
      <c r="G13" s="56"/>
      <c r="H13" s="57" t="s">
        <v>53</v>
      </c>
      <c r="I13" s="55"/>
      <c r="J13" s="56"/>
      <c r="K13" s="57" t="s">
        <v>54</v>
      </c>
      <c r="L13" s="55"/>
      <c r="M13" s="56"/>
      <c r="N13" s="57" t="s">
        <v>55</v>
      </c>
      <c r="O13" s="55"/>
      <c r="P13" s="56"/>
    </row>
    <row r="14" spans="1:16" s="62" customFormat="1" ht="11.25" x14ac:dyDescent="0.2">
      <c r="A14" s="58"/>
      <c r="B14" s="59" t="s">
        <v>56</v>
      </c>
      <c r="C14" s="60"/>
      <c r="D14" s="61"/>
      <c r="E14" s="59" t="s">
        <v>56</v>
      </c>
      <c r="F14" s="60"/>
      <c r="G14" s="61"/>
      <c r="H14" s="59" t="s">
        <v>56</v>
      </c>
      <c r="I14" s="60"/>
      <c r="J14" s="61"/>
      <c r="K14" s="59" t="s">
        <v>56</v>
      </c>
      <c r="L14" s="60"/>
      <c r="M14" s="61"/>
      <c r="N14" s="59" t="s">
        <v>56</v>
      </c>
      <c r="O14" s="60"/>
      <c r="P14" s="61"/>
    </row>
    <row r="15" spans="1:16" s="62" customFormat="1" x14ac:dyDescent="0.2">
      <c r="A15" s="63" t="s">
        <v>25</v>
      </c>
      <c r="B15" s="64"/>
      <c r="C15" s="64"/>
      <c r="D15" s="64"/>
      <c r="E15" s="64"/>
      <c r="F15" s="64"/>
      <c r="G15" s="64"/>
      <c r="H15" s="64"/>
      <c r="I15" s="64"/>
      <c r="J15" s="64"/>
      <c r="K15" s="64"/>
      <c r="L15" s="64"/>
      <c r="M15" s="64"/>
      <c r="N15" s="64"/>
      <c r="O15" s="64"/>
      <c r="P15" s="64"/>
    </row>
    <row r="16" spans="1:16" s="62" customFormat="1" x14ac:dyDescent="0.2">
      <c r="A16" s="63" t="s">
        <v>26</v>
      </c>
      <c r="B16" s="64"/>
      <c r="C16" s="64"/>
      <c r="D16" s="64"/>
      <c r="E16" s="64"/>
      <c r="F16" s="64"/>
      <c r="G16" s="64"/>
      <c r="H16" s="64"/>
      <c r="I16" s="64"/>
      <c r="J16" s="64"/>
      <c r="K16" s="64"/>
      <c r="L16" s="64"/>
      <c r="M16" s="64"/>
      <c r="N16" s="64"/>
      <c r="O16" s="64"/>
      <c r="P16" s="64"/>
    </row>
    <row r="17" spans="1:28" s="62" customFormat="1" x14ac:dyDescent="0.2">
      <c r="A17" s="63" t="s">
        <v>27</v>
      </c>
      <c r="B17" s="64"/>
      <c r="C17" s="64"/>
      <c r="D17" s="64"/>
      <c r="E17" s="64"/>
      <c r="F17" s="64"/>
      <c r="G17" s="64"/>
      <c r="H17" s="64"/>
      <c r="I17" s="64"/>
      <c r="J17" s="64"/>
      <c r="K17" s="64"/>
      <c r="L17" s="64"/>
      <c r="M17" s="64"/>
      <c r="N17" s="64"/>
      <c r="O17" s="64"/>
      <c r="P17" s="64"/>
    </row>
    <row r="18" spans="1:28" s="62" customFormat="1" x14ac:dyDescent="0.2">
      <c r="A18" s="63" t="s">
        <v>28</v>
      </c>
      <c r="B18" s="64"/>
      <c r="C18" s="64"/>
      <c r="D18" s="64"/>
      <c r="E18" s="64"/>
      <c r="F18" s="64"/>
      <c r="G18" s="64"/>
      <c r="H18" s="64"/>
      <c r="I18" s="64"/>
      <c r="J18" s="64"/>
      <c r="K18" s="64"/>
      <c r="L18" s="64"/>
      <c r="M18" s="64"/>
      <c r="N18" s="64"/>
      <c r="O18" s="64"/>
      <c r="P18" s="64"/>
    </row>
    <row r="19" spans="1:28" s="62" customFormat="1" x14ac:dyDescent="0.2">
      <c r="A19" s="63" t="s">
        <v>29</v>
      </c>
      <c r="B19" s="64"/>
      <c r="C19" s="64"/>
      <c r="D19" s="64"/>
      <c r="E19" s="64"/>
      <c r="F19" s="64"/>
      <c r="G19" s="64"/>
      <c r="H19" s="64"/>
      <c r="I19" s="64"/>
      <c r="J19" s="64"/>
      <c r="K19" s="64"/>
      <c r="L19" s="64"/>
      <c r="M19" s="64"/>
      <c r="N19" s="64"/>
      <c r="O19" s="64"/>
      <c r="P19" s="64"/>
    </row>
    <row r="20" spans="1:28" s="62" customFormat="1" x14ac:dyDescent="0.2">
      <c r="A20" s="63" t="s">
        <v>30</v>
      </c>
      <c r="B20" s="64"/>
      <c r="C20" s="64"/>
      <c r="D20" s="64"/>
      <c r="E20" s="64"/>
      <c r="F20" s="64"/>
      <c r="G20" s="64"/>
      <c r="H20" s="64"/>
      <c r="I20" s="64"/>
      <c r="J20" s="64"/>
      <c r="K20" s="64"/>
      <c r="L20" s="64"/>
      <c r="M20" s="64"/>
      <c r="N20" s="64"/>
      <c r="O20" s="64"/>
      <c r="P20" s="64"/>
    </row>
    <row r="21" spans="1:28" s="62" customFormat="1" x14ac:dyDescent="0.2">
      <c r="A21" s="63" t="s">
        <v>31</v>
      </c>
      <c r="B21" s="64"/>
      <c r="C21" s="64"/>
      <c r="D21" s="64"/>
      <c r="E21" s="64"/>
      <c r="F21" s="64"/>
      <c r="G21" s="64"/>
      <c r="H21" s="64"/>
      <c r="I21" s="64"/>
      <c r="J21" s="64"/>
      <c r="K21" s="64"/>
      <c r="L21" s="64"/>
      <c r="M21" s="64"/>
      <c r="N21" s="64"/>
      <c r="O21" s="64"/>
      <c r="P21" s="64"/>
    </row>
    <row r="22" spans="1:28" s="62" customFormat="1" x14ac:dyDescent="0.2">
      <c r="A22" s="63" t="s">
        <v>32</v>
      </c>
      <c r="B22" s="64"/>
      <c r="C22" s="64"/>
      <c r="D22" s="64"/>
      <c r="E22" s="64"/>
      <c r="F22" s="64"/>
      <c r="G22" s="64"/>
      <c r="H22" s="64"/>
      <c r="I22" s="64"/>
      <c r="J22" s="64"/>
      <c r="K22" s="64"/>
      <c r="L22" s="64"/>
      <c r="M22" s="64"/>
      <c r="N22" s="64"/>
      <c r="O22" s="64"/>
      <c r="P22" s="64"/>
    </row>
    <row r="23" spans="1:28" s="62" customFormat="1" x14ac:dyDescent="0.2">
      <c r="A23" s="63" t="s">
        <v>33</v>
      </c>
      <c r="B23" s="64"/>
      <c r="C23" s="64"/>
      <c r="D23" s="64"/>
      <c r="E23" s="64"/>
      <c r="F23" s="64"/>
      <c r="G23" s="64"/>
      <c r="H23" s="64"/>
      <c r="I23" s="64"/>
      <c r="J23" s="64"/>
      <c r="K23" s="64"/>
      <c r="L23" s="64"/>
      <c r="M23" s="64"/>
      <c r="N23" s="64"/>
      <c r="O23" s="64"/>
      <c r="P23" s="64"/>
    </row>
    <row r="24" spans="1:28" s="62" customFormat="1" x14ac:dyDescent="0.2">
      <c r="A24" s="63" t="s">
        <v>34</v>
      </c>
      <c r="B24" s="64"/>
      <c r="C24" s="64"/>
      <c r="D24" s="64"/>
      <c r="E24" s="64"/>
      <c r="F24" s="64"/>
      <c r="G24" s="64"/>
      <c r="H24" s="64"/>
      <c r="I24" s="64"/>
      <c r="J24" s="64"/>
      <c r="K24" s="64"/>
      <c r="L24" s="64"/>
      <c r="M24" s="64"/>
      <c r="N24" s="64"/>
      <c r="O24" s="64"/>
      <c r="P24" s="64"/>
    </row>
    <row r="25" spans="1:28" s="62" customFormat="1" x14ac:dyDescent="0.2">
      <c r="A25" s="63" t="s">
        <v>35</v>
      </c>
      <c r="B25" s="64"/>
      <c r="C25" s="64"/>
      <c r="D25" s="64"/>
      <c r="E25" s="64"/>
      <c r="F25" s="64"/>
      <c r="G25" s="64"/>
      <c r="H25" s="64"/>
      <c r="I25" s="64"/>
      <c r="J25" s="64"/>
      <c r="K25" s="64"/>
      <c r="L25" s="64"/>
      <c r="M25" s="64"/>
      <c r="N25" s="64"/>
      <c r="O25" s="64"/>
      <c r="P25" s="64"/>
    </row>
    <row r="26" spans="1:28" s="66" customFormat="1" x14ac:dyDescent="0.2">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row>
    <row r="27" spans="1:28" s="67" customFormat="1" x14ac:dyDescent="0.2"/>
    <row r="29" spans="1:28" x14ac:dyDescent="0.2">
      <c r="A29" s="68"/>
      <c r="G29" s="69"/>
      <c r="H29" s="69"/>
    </row>
    <row r="30" spans="1:28" x14ac:dyDescent="0.2">
      <c r="A30" s="70"/>
      <c r="G30" s="69"/>
      <c r="H30" s="69"/>
      <c r="I30" s="69"/>
      <c r="J30" s="69"/>
    </row>
    <row r="31" spans="1:28" x14ac:dyDescent="0.2">
      <c r="A31" s="70"/>
      <c r="G31" s="69"/>
      <c r="H31" s="69"/>
      <c r="I31" s="69"/>
      <c r="J31" s="69"/>
    </row>
    <row r="32" spans="1:28" x14ac:dyDescent="0.2">
      <c r="A32" s="71"/>
      <c r="B32" s="72"/>
      <c r="C32" s="72"/>
      <c r="G32" s="69"/>
      <c r="H32" s="69"/>
      <c r="I32" s="69"/>
      <c r="J32" s="69"/>
    </row>
    <row r="33" spans="1:13" x14ac:dyDescent="0.2">
      <c r="A33" s="72"/>
      <c r="B33" s="72"/>
      <c r="C33" s="72"/>
      <c r="G33" s="69"/>
      <c r="H33" s="69"/>
      <c r="I33" s="69"/>
      <c r="J33" s="69"/>
    </row>
    <row r="34" spans="1:13" x14ac:dyDescent="0.2">
      <c r="A34" s="72"/>
      <c r="B34" s="72"/>
      <c r="C34" s="72"/>
      <c r="G34" s="69"/>
      <c r="H34" s="69"/>
      <c r="I34" s="69"/>
      <c r="J34" s="69"/>
    </row>
    <row r="35" spans="1:13" x14ac:dyDescent="0.2">
      <c r="A35" s="72"/>
      <c r="B35" s="72"/>
      <c r="C35" s="72"/>
      <c r="G35" s="69"/>
      <c r="H35" s="69"/>
      <c r="I35" s="69"/>
      <c r="J35" s="69"/>
    </row>
    <row r="36" spans="1:13" x14ac:dyDescent="0.2">
      <c r="A36" s="72"/>
      <c r="B36" s="72"/>
      <c r="C36" s="72"/>
      <c r="G36" s="69"/>
      <c r="H36" s="69"/>
      <c r="I36" s="69"/>
      <c r="J36" s="69"/>
    </row>
    <row r="37" spans="1:13" x14ac:dyDescent="0.2">
      <c r="A37" s="72"/>
      <c r="B37" s="72"/>
      <c r="C37" s="72"/>
      <c r="G37" s="69"/>
      <c r="H37" s="69"/>
      <c r="I37" s="69"/>
      <c r="J37" s="69"/>
    </row>
    <row r="38" spans="1:13" x14ac:dyDescent="0.2">
      <c r="A38" s="72"/>
      <c r="B38" s="72"/>
      <c r="C38" s="72"/>
      <c r="G38" s="69"/>
      <c r="H38" s="69"/>
      <c r="I38" s="69"/>
      <c r="J38" s="69"/>
    </row>
    <row r="39" spans="1:13" x14ac:dyDescent="0.2">
      <c r="A39" s="71"/>
      <c r="I39" s="69"/>
      <c r="J39" s="69"/>
      <c r="K39" s="69"/>
      <c r="L39" s="69"/>
    </row>
    <row r="40" spans="1:13" x14ac:dyDescent="0.2">
      <c r="A40" s="72"/>
      <c r="I40" s="69"/>
      <c r="J40" s="69"/>
      <c r="K40" s="69"/>
      <c r="L40" s="69"/>
      <c r="M40" s="69"/>
    </row>
    <row r="41" spans="1:13" x14ac:dyDescent="0.2">
      <c r="A41" s="72"/>
      <c r="L41" s="69"/>
      <c r="M41" s="69"/>
    </row>
    <row r="42" spans="1:13" x14ac:dyDescent="0.2">
      <c r="A42" s="72"/>
      <c r="L42" s="69"/>
      <c r="M42" s="69"/>
    </row>
    <row r="43" spans="1:13" x14ac:dyDescent="0.2">
      <c r="A43" s="72"/>
      <c r="L43" s="69"/>
      <c r="M43" s="69"/>
    </row>
    <row r="44" spans="1:13" x14ac:dyDescent="0.2">
      <c r="A44" s="72"/>
      <c r="L44" s="69"/>
      <c r="M44" s="69"/>
    </row>
    <row r="57" spans="1:1" x14ac:dyDescent="0.2">
      <c r="A57" s="73"/>
    </row>
  </sheetData>
  <mergeCells count="78">
    <mergeCell ref="B24:D24"/>
    <mergeCell ref="E24:G24"/>
    <mergeCell ref="H24:J24"/>
    <mergeCell ref="K24:M24"/>
    <mergeCell ref="N24:P24"/>
    <mergeCell ref="B25:D25"/>
    <mergeCell ref="E25:G25"/>
    <mergeCell ref="H25:J25"/>
    <mergeCell ref="K25:M25"/>
    <mergeCell ref="N25:P25"/>
    <mergeCell ref="B22:D22"/>
    <mergeCell ref="E22:G22"/>
    <mergeCell ref="H22:J22"/>
    <mergeCell ref="K22:M22"/>
    <mergeCell ref="N22:P22"/>
    <mergeCell ref="B23:D23"/>
    <mergeCell ref="E23:G23"/>
    <mergeCell ref="H23:J23"/>
    <mergeCell ref="K23:M23"/>
    <mergeCell ref="N23:P23"/>
    <mergeCell ref="B20:D20"/>
    <mergeCell ref="E20:G20"/>
    <mergeCell ref="H20:J20"/>
    <mergeCell ref="K20:M20"/>
    <mergeCell ref="N20:P20"/>
    <mergeCell ref="B21:D21"/>
    <mergeCell ref="E21:G21"/>
    <mergeCell ref="H21:J21"/>
    <mergeCell ref="K21:M21"/>
    <mergeCell ref="N21:P21"/>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2026-06-26T13:55:11Z</dcterms:modified>
</cp:coreProperties>
</file>