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PURCHASING_New\03_Active Procurement\FY2026\RFP-730-UofH-3103 Security Guard Services for Athletics and CPH FY26 - ROCHE\Short-List\"/>
    </mc:Choice>
  </mc:AlternateContent>
  <xr:revisionPtr revIDLastSave="0" documentId="8_{8CC6AF20-BCCF-4D4C-82A9-2332B85A6E2B}" xr6:coauthVersionLast="47" xr6:coauthVersionMax="47" xr10:uidLastSave="{00000000-0000-0000-0000-000000000000}"/>
  <bookViews>
    <workbookView xWindow="25080" yWindow="-2295" windowWidth="29040" windowHeight="17520" activeTab="6" xr2:uid="{00000000-000D-0000-FFFF-FFFF00000000}"/>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7" i="1" l="1"/>
  <c r="N7" i="1"/>
  <c r="H7" i="1"/>
  <c r="G7" i="1"/>
  <c r="I4" i="4"/>
  <c r="I4" i="9"/>
  <c r="I5" i="4"/>
  <c r="I6" i="4"/>
  <c r="I7" i="4"/>
  <c r="B8" i="1" l="1"/>
  <c r="C8" i="1"/>
  <c r="D8" i="1"/>
  <c r="B9" i="1"/>
  <c r="C9" i="1"/>
  <c r="D9" i="1"/>
  <c r="E9" i="1"/>
  <c r="B10" i="1"/>
  <c r="C10" i="1"/>
  <c r="D10" i="1"/>
  <c r="E10" i="1"/>
  <c r="E7" i="1"/>
  <c r="D7" i="1"/>
  <c r="F10" i="1"/>
  <c r="F9" i="1"/>
  <c r="F8" i="1"/>
  <c r="F7" i="1"/>
  <c r="I7" i="9"/>
  <c r="I6" i="9"/>
  <c r="I5" i="9"/>
  <c r="E8" i="1" s="1"/>
  <c r="I7" i="5"/>
  <c r="I6" i="5"/>
  <c r="I5" i="5"/>
  <c r="I4" i="5"/>
  <c r="I7" i="3"/>
  <c r="I6" i="3"/>
  <c r="I5" i="3"/>
  <c r="I4" i="3"/>
  <c r="C7" i="1" s="1"/>
  <c r="J7" i="1"/>
  <c r="K7" i="1" s="1"/>
  <c r="J9" i="1"/>
  <c r="K9" i="1" s="1"/>
  <c r="J8" i="1"/>
  <c r="K8" i="1" s="1"/>
  <c r="J10" i="1"/>
  <c r="K10" i="1" s="1"/>
  <c r="J6" i="1"/>
  <c r="A10" i="1"/>
  <c r="L8" i="1" l="1"/>
  <c r="L9" i="1"/>
  <c r="L10" i="1"/>
  <c r="I7" i="2"/>
  <c r="G10" i="1" s="1"/>
  <c r="N10" i="1" s="1"/>
  <c r="I5" i="2"/>
  <c r="I6" i="2"/>
  <c r="I4" i="2"/>
  <c r="B7" i="1" s="1"/>
  <c r="A8" i="1" l="1"/>
  <c r="A9" i="1"/>
  <c r="A7" i="1"/>
  <c r="G9" i="1" l="1"/>
  <c r="N9" i="1" s="1"/>
  <c r="G8" i="1"/>
  <c r="N8" i="1" s="1"/>
  <c r="O8" i="1" l="1"/>
  <c r="O9" i="1"/>
  <c r="O7" i="1"/>
  <c r="O10" i="1"/>
  <c r="H8" i="1"/>
  <c r="H9" i="1"/>
  <c r="H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4E86A2C5-A348-467E-A09B-84C19FB14EDB}">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DE5458FD-1E58-48E5-9C10-8EB47F027D58}">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<sst xmlns="http://schemas.openxmlformats.org/spreadsheetml/2006/main" count="99" uniqueCount="48">
  <si>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</si>
  <si>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</si>
  <si>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</si>
  <si>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</si>
  <si>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</si>
  <si>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</si>
  <si>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</si>
  <si>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</si>
  <si>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</si>
  <si>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</si>
  <si>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</si>
  <si>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</si>
  <si>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</si>
  <si>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</si>
  <si>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</si>
  <si>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</si>
  <si>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</si>
  <si>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</si>
  <si>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</si>
  <si>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</si>
  <si>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</si>
  <si>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</si>
  <si>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</si>
  <si>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Allied Universal Event Services</t>
  </si>
  <si>
    <t>Andy Frain Services Inc</t>
  </si>
  <si>
    <t>Innovative Solution Advisors dba Stadium People</t>
  </si>
  <si>
    <t>Rhino Sports and Entertainment Services</t>
  </si>
  <si>
    <t xml:space="preserve">RFP-730-UofH-3103 Security Guard Services for Athletics and CPH FY26 </t>
  </si>
  <si>
    <t>University of Houston Evaluation Matrix</t>
  </si>
  <si>
    <t>RFP-730-UofH-3103 Security Guard Services for Athletics and CPH FY26 - Shortlist</t>
  </si>
  <si>
    <t>Evaluator Name</t>
  </si>
  <si>
    <t>Evaluation Due Date</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</si>
  <si>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</si>
  <si>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</si>
  <si>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</si>
  <si>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</si>
  <si>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</si>
  <si>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</si>
  <si>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</si>
  <si>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</si>
  <si>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</si>
  <si>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r>
      <rPr>
        <sz val="8"/>
        <rFont val="Arial"/>
        <family val="2"/>
      </rPr>
      <t xml:space="preserve">Criterion 1: Cost proposal, overall value.
</t>
    </r>
    <r>
      <rPr>
        <b/>
        <sz val="8"/>
        <color rgb="FFFF0000"/>
        <rFont val="Arial"/>
        <family val="2"/>
      </rPr>
      <t xml:space="preserve"> **Cost scoring will carry over from the first round of RFP evaluations**</t>
    </r>
  </si>
  <si>
    <t>Criterion 2: Firm's plan to meet and exceed the University's requested scope of services. Firm's approach to the scope of services. Understanding of the project.</t>
  </si>
  <si>
    <t>Criterion 3: Firm's experience and qualifications / expertise. Demonstrated results at comparable properties. References.</t>
  </si>
  <si>
    <t>Criterion 4: Approach to Customer Service, Staff qualifications - training protocols, ability to provide qualified personnel.</t>
  </si>
  <si>
    <t>Criterion 5: Firm’s personnel - Experience, credentials of key staff assigned to the project.</t>
  </si>
  <si>
    <t>Points (1-5)</t>
  </si>
  <si>
    <t>Innovative Solution Advisors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</si>
</sst>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8"/>
      <name val="Arial"/>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9"/>
      <name val="Arial"/>
      <family val="2"/>
    </font>
    <font>
      <b/>
      <sz val="10"/>
      <color rgb="FFFF0000"/>
      <name val="Arial"/>
      <family val="2"/>
    </font>
    <font>
      <b/>
      <sz val="10"/>
      <color rgb="FF000000"/>
      <name val="Arial"/>
      <family val="2"/>
    </font>
    <font>
      <u/>
      <sz val="1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s>
  <cellStyleXfs count="103">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3" fillId="0" borderId="0"/>
    <xf numFmtId="0" fontId="13" fillId="2" borderId="1" applyNumberFormat="0" applyFont="0" applyAlignment="0" applyProtection="0"/>
    <xf numFmtId="0" fontId="1" fillId="0" borderId="0"/>
    <xf numFmtId="9" fontId="1" fillId="0" borderId="0" applyFont="0" applyFill="0" applyBorder="0" applyAlignment="0" applyProtection="0"/>
    <xf numFmtId="0" fontId="44" fillId="0" borderId="0" applyNumberFormat="0" applyFill="0" applyBorder="0" applyAlignment="0" applyProtection="0"/>
  </cellStyleXfs>
  <cellXfs count="90">
    <xf numFmtId="0" fontId="0" fillId="0" borderId="0" xfId="0"/>
    <xf numFmtId="0" fontId="0" fillId="0" borderId="0" xfId="0" applyBorder="1"/>
    <xf numFmtId="0" fontId="11" fillId="0" borderId="0" xfId="0" applyFont="1" applyBorder="1" applyAlignment="1"/>
    <xf numFmtId="0" fontId="0" fillId="0" borderId="0" xfId="0" applyBorder="1"/>
    <xf numFmtId="0" fontId="11" fillId="0" borderId="0" xfId="0" applyFont="1" applyBorder="1" applyAlignment="1"/>
    <xf numFmtId="0" fontId="0" fillId="0" borderId="0" xfId="0"/>
    <xf numFmtId="0" fontId="13" fillId="0" borderId="0" xfId="0" applyFont="1"/>
    <xf numFmtId="0" fontId="0" fillId="0" borderId="0" xfId="0"/>
    <xf numFmtId="0" fontId="11" fillId="0" borderId="0" xfId="0" applyFont="1" applyBorder="1" applyAlignment="1">
      <alignment horizontal="left"/>
    </xf>
    <xf numFmtId="0" fontId="34" fillId="0" borderId="10" xfId="47" applyFont="1" applyBorder="1" applyAlignment="1">
      <alignment horizontal="right"/>
    </xf>
    <xf numFmtId="0" fontId="35" fillId="0" borderId="10" xfId="47" applyFont="1" applyBorder="1" applyAlignment="1">
      <alignment horizontal="right"/>
    </xf>
    <xf numFmtId="0" fontId="36" fillId="0" borderId="10" xfId="47" applyFont="1" applyFill="1" applyBorder="1" applyAlignment="1">
      <alignment horizontal="right"/>
    </xf>
    <xf numFmtId="0" fontId="36" fillId="0" borderId="0" xfId="0" applyFont="1" applyFill="1" applyBorder="1"/>
    <xf numFmtId="0" fontId="37" fillId="0" borderId="0" xfId="0" applyFont="1" applyBorder="1" applyAlignment="1">
      <alignment horizontal="left"/>
    </xf>
    <xf numFmtId="0" fontId="37" fillId="25" borderId="0" xfId="0" applyFont="1" applyFill="1" applyAlignment="1"/>
    <xf numFmtId="0" fontId="38" fillId="25" borderId="0" xfId="0" applyFont="1" applyFill="1"/>
    <xf numFmtId="0" fontId="11" fillId="25" borderId="0" xfId="0" applyFont="1" applyFill="1" applyAlignment="1"/>
    <xf numFmtId="0" fontId="12" fillId="25" borderId="0" xfId="0" applyFont="1" applyFill="1"/>
    <xf numFmtId="0" fontId="38" fillId="25" borderId="0" xfId="0" applyFont="1" applyFill="1" applyBorder="1"/>
    <xf numFmtId="0" fontId="12" fillId="25" borderId="0" xfId="0" applyFont="1" applyFill="1" applyBorder="1"/>
    <xf numFmtId="0" fontId="11" fillId="25" borderId="0" xfId="0" applyFont="1" applyFill="1" applyBorder="1"/>
    <xf numFmtId="0" fontId="11" fillId="25" borderId="0" xfId="0" applyFont="1" applyFill="1"/>
    <xf numFmtId="0" fontId="11" fillId="25" borderId="0" xfId="0" applyFont="1" applyFill="1" applyBorder="1" applyAlignment="1">
      <alignment horizontal="left" vertical="center"/>
    </xf>
    <xf numFmtId="0" fontId="11" fillId="25" borderId="0" xfId="0" applyFont="1" applyFill="1" applyBorder="1" applyAlignment="1">
      <alignment horizontal="right" textRotation="90" wrapText="1"/>
    </xf>
    <xf numFmtId="0" fontId="32" fillId="25" borderId="0" xfId="0" applyFont="1" applyFill="1" applyBorder="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0" fontId="12" fillId="25" borderId="12" xfId="0" applyFont="1" applyFill="1" applyBorder="1" applyAlignment="1">
      <alignment horizontal="right"/>
    </xf>
    <xf numFmtId="4" fontId="12" fillId="25" borderId="12" xfId="0" applyNumberFormat="1" applyFont="1" applyFill="1" applyBorder="1"/>
    <xf numFmtId="0" fontId="12" fillId="25" borderId="11" xfId="0" applyFont="1" applyFill="1" applyBorder="1" applyAlignment="1">
      <alignment horizontal="left"/>
    </xf>
    <xf numFmtId="0" fontId="12" fillId="25" borderId="12" xfId="0" applyFont="1" applyFill="1" applyBorder="1" applyAlignment="1">
      <alignment horizontal="left"/>
    </xf>
    <xf numFmtId="0" fontId="39"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33" fillId="24" borderId="15" xfId="0" applyFont="1" applyFill="1" applyBorder="1" applyAlignment="1">
      <alignment horizontal="right"/>
    </xf>
    <xf numFmtId="0" fontId="13" fillId="0" borderId="0" xfId="98" applyFont="1"/>
    <xf numFmtId="0" fontId="13" fillId="0" borderId="0" xfId="98" applyFont="1"/>
    <xf numFmtId="0" fontId="13" fillId="0" borderId="0" xfId="98"/>
    <xf numFmtId="0" fontId="13" fillId="0" borderId="0" xfId="98" applyFont="1"/>
    <xf numFmtId="0" fontId="13" fillId="0" borderId="0" xfId="98" applyFont="1"/>
    <xf numFmtId="0" fontId="13" fillId="0" borderId="0" xfId="98"/>
    <xf numFmtId="0" fontId="35" fillId="0" borderId="10" xfId="47" applyFont="1" applyBorder="1" applyAlignment="1">
      <alignment horizontal="left"/>
    </xf>
    <xf numFmtId="0" fontId="40" fillId="0" borderId="0" xfId="98" applyFont="1" applyAlignment="1">
      <alignment horizontal="left"/>
    </xf>
    <xf numFmtId="0" fontId="37" fillId="25" borderId="0" xfId="0" applyFont="1" applyFill="1" applyAlignment="1">
      <alignment horizontal="right"/>
    </xf>
    <xf numFmtId="0" fontId="37" fillId="25" borderId="0" xfId="0" applyFont="1" applyFill="1" applyBorder="1" applyAlignment="1">
      <alignment horizontal="right"/>
    </xf>
    <xf numFmtId="0" fontId="37" fillId="0" borderId="0" xfId="0" applyFont="1" applyFill="1" applyAlignment="1">
      <alignment horizontal="left"/>
    </xf>
    <xf numFmtId="0" fontId="11" fillId="25" borderId="0" xfId="98" applyFont="1" applyFill="1" applyAlignment="1">
      <alignment horizontal="left" wrapText="1"/>
    </xf>
    <xf numFmtId="0" fontId="11" fillId="25" borderId="0" xfId="98" applyFont="1" applyFill="1" applyAlignment="1">
      <alignment wrapText="1"/>
    </xf>
    <xf numFmtId="0" fontId="13" fillId="25" borderId="0" xfId="98" applyFill="1"/>
    <xf numFmtId="0" fontId="11" fillId="0" borderId="0" xfId="98" applyFont="1" applyAlignment="1">
      <alignment horizontal="left"/>
    </xf>
    <xf numFmtId="0" fontId="12" fillId="25" borderId="0" xfId="98" applyFont="1" applyFill="1"/>
    <xf numFmtId="0" fontId="43" fillId="25" borderId="0" xfId="0" applyFont="1" applyFill="1" applyAlignment="1">
      <alignment horizontal="left"/>
    </xf>
    <xf numFmtId="0" fontId="13" fillId="26" borderId="0" xfId="0" applyFont="1" applyFill="1" applyAlignment="1" applyProtection="1">
      <alignment horizontal="center"/>
      <protection locked="0"/>
    </xf>
    <xf numFmtId="164" fontId="42" fillId="0" borderId="0" xfId="0" applyNumberFormat="1" applyFont="1" applyAlignment="1">
      <alignment horizontal="center"/>
    </xf>
    <xf numFmtId="0" fontId="42" fillId="25" borderId="0" xfId="0" applyFont="1" applyFill="1"/>
    <xf numFmtId="0" fontId="45" fillId="25" borderId="0" xfId="102" applyFont="1" applyFill="1" applyAlignment="1">
      <alignment horizontal="left" wrapText="1"/>
    </xf>
    <xf numFmtId="0" fontId="45" fillId="25" borderId="0" xfId="102" applyFont="1" applyFill="1" applyAlignment="1">
      <alignment wrapText="1"/>
    </xf>
    <xf numFmtId="0" fontId="13" fillId="26" borderId="10" xfId="98" applyFill="1" applyBorder="1" applyAlignment="1" applyProtection="1">
      <alignment horizontal="center" wrapText="1"/>
      <protection locked="0"/>
    </xf>
    <xf numFmtId="0" fontId="46" fillId="25" borderId="0" xfId="98" applyFont="1" applyFill="1" applyAlignment="1">
      <alignment horizontal="left" wrapText="1"/>
    </xf>
    <xf numFmtId="0" fontId="45" fillId="25" borderId="0" xfId="102" applyFont="1" applyFill="1" applyBorder="1" applyAlignment="1">
      <alignment horizontal="left"/>
    </xf>
    <xf numFmtId="0" fontId="45" fillId="25" borderId="0" xfId="102" applyFont="1" applyFill="1" applyBorder="1" applyAlignment="1"/>
    <xf numFmtId="0" fontId="45" fillId="25" borderId="0" xfId="102" applyFont="1" applyFill="1" applyBorder="1" applyAlignment="1">
      <alignment horizontal="left"/>
    </xf>
    <xf numFmtId="0" fontId="13" fillId="25" borderId="0" xfId="98" applyFill="1" applyAlignment="1">
      <alignment horizontal="center"/>
    </xf>
    <xf numFmtId="0" fontId="40" fillId="27" borderId="16" xfId="98" applyFont="1" applyFill="1" applyBorder="1" applyAlignment="1">
      <alignment horizontal="left"/>
    </xf>
    <xf numFmtId="0" fontId="40" fillId="27" borderId="17" xfId="98" applyFont="1" applyFill="1" applyBorder="1" applyAlignment="1">
      <alignment horizontal="left"/>
    </xf>
    <xf numFmtId="0" fontId="40" fillId="27" borderId="18" xfId="98" applyFont="1" applyFill="1" applyBorder="1" applyAlignment="1">
      <alignment horizontal="left"/>
    </xf>
    <xf numFmtId="0" fontId="47" fillId="25" borderId="16" xfId="98" applyFont="1" applyFill="1" applyBorder="1" applyAlignment="1">
      <alignment horizontal="left" vertical="top" wrapText="1"/>
    </xf>
    <xf numFmtId="0" fontId="39" fillId="25" borderId="17" xfId="98" applyFont="1" applyFill="1" applyBorder="1" applyAlignment="1">
      <alignment horizontal="left" vertical="top" wrapText="1"/>
    </xf>
    <xf numFmtId="0" fontId="39" fillId="25" borderId="18" xfId="98" applyFont="1" applyFill="1" applyBorder="1" applyAlignment="1">
      <alignment horizontal="left" vertical="top" wrapText="1"/>
    </xf>
    <xf numFmtId="0" fontId="39" fillId="25" borderId="16" xfId="98" applyFont="1" applyFill="1" applyBorder="1" applyAlignment="1">
      <alignment horizontal="left" vertical="top" wrapText="1"/>
    </xf>
    <xf numFmtId="0" fontId="48" fillId="25" borderId="0" xfId="98" applyFont="1" applyFill="1" applyAlignment="1">
      <alignment wrapText="1"/>
    </xf>
    <xf numFmtId="0" fontId="48" fillId="24" borderId="19" xfId="98" applyFont="1" applyFill="1" applyBorder="1" applyAlignment="1">
      <alignment horizontal="center" wrapText="1"/>
    </xf>
    <xf numFmtId="0" fontId="48" fillId="24" borderId="20" xfId="98" applyFont="1" applyFill="1" applyBorder="1" applyAlignment="1">
      <alignment horizontal="center" wrapText="1"/>
    </xf>
    <xf numFmtId="0" fontId="48" fillId="24" borderId="21" xfId="98" applyFont="1" applyFill="1" applyBorder="1" applyAlignment="1">
      <alignment horizontal="center" wrapText="1"/>
    </xf>
    <xf numFmtId="0" fontId="48" fillId="25" borderId="0" xfId="98" applyFont="1" applyFill="1" applyAlignment="1">
      <alignment horizontal="center" wrapText="1"/>
    </xf>
    <xf numFmtId="0" fontId="49" fillId="0" borderId="22" xfId="98" applyFont="1" applyBorder="1" applyAlignment="1">
      <alignment wrapText="1"/>
    </xf>
    <xf numFmtId="0" fontId="13" fillId="26" borderId="22" xfId="98" applyFill="1" applyBorder="1" applyAlignment="1" applyProtection="1">
      <alignment horizontal="center"/>
      <protection locked="0"/>
    </xf>
    <xf numFmtId="0" fontId="13" fillId="28" borderId="0" xfId="98" applyFill="1"/>
    <xf numFmtId="0" fontId="13" fillId="28" borderId="20" xfId="98" applyFill="1" applyBorder="1"/>
    <xf numFmtId="0" fontId="13" fillId="25" borderId="10" xfId="98" applyFill="1" applyBorder="1"/>
    <xf numFmtId="0" fontId="50" fillId="25" borderId="0" xfId="98" applyFont="1" applyFill="1"/>
    <xf numFmtId="0" fontId="13" fillId="25" borderId="0" xfId="98" applyFill="1" applyAlignment="1">
      <alignment wrapText="1"/>
    </xf>
    <xf numFmtId="0" fontId="51" fillId="25" borderId="0" xfId="0" applyFont="1" applyFill="1" applyAlignment="1">
      <alignment horizontal="left"/>
    </xf>
    <xf numFmtId="0" fontId="46" fillId="25" borderId="0" xfId="98" applyFont="1" applyFill="1"/>
    <xf numFmtId="0" fontId="52" fillId="25" borderId="0" xfId="98" applyFont="1" applyFill="1"/>
    <xf numFmtId="0" fontId="39" fillId="25" borderId="0" xfId="98" applyFont="1" applyFill="1"/>
  </cellXfs>
  <cellStyles count="10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2"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8B4BB8C3-98CB-42C3-8CF2-201CEA204437}"/>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E412F43E-C2F5-484A-972E-0CF573230C3F}"/>
    <cellStyle name="Normal 6" xfId="97" xr:uid="{69F90FED-7A5B-4114-8E1E-F0A4DFA0F5D0}"/>
    <cellStyle name="Note 2" xfId="5" xr:uid="{00000000-0005-0000-0000-000056000000}"/>
    <cellStyle name="Note 3" xfId="89" xr:uid="{00000000-0005-0000-0000-000057000000}"/>
    <cellStyle name="Note 4" xfId="42" xr:uid="{00000000-0005-0000-0000-000058000000}"/>
    <cellStyle name="Note 4 2" xfId="99" xr:uid="{24CB2C19-E666-453E-9C02-CE5013A89815}"/>
    <cellStyle name="Output 2" xfId="84" xr:uid="{00000000-0005-0000-0000-000059000000}"/>
    <cellStyle name="Output 3" xfId="43" xr:uid="{00000000-0005-0000-0000-00005A000000}"/>
    <cellStyle name="Percent 2" xfId="101" xr:uid="{8206055F-8B7F-4AD2-A039-27AA9FCEA4B2}"/>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xdr:col>
      <xdr:colOff>368258</xdr:colOff>
      <xdr:row>0</xdr:row>
      <xdr:rowOff>38100</xdr:rowOff>
    </xdr:from>
    <xdr:ext cx="3918252" cy="1846531"/>
    <xdr:sp macro="" textlink="">
      <xdr:nvSpPr>
        <xdr:cNvPr id="2" name="TextBox 1">
          <a:extLst>
            <a:ext uri="{FF2B5EF4-FFF2-40B4-BE49-F238E27FC236}">
              <a16:creationId xmlns:a16="http://schemas.microsoft.com/office/drawing/2014/main" id="{B5FA3A7A-2EAC-4BD9-BCB4-52CF5EE4C701}"/>
            </a:ext>
          </a:extLst>
        </xdr:cNvPr>
        <xdr:cNvSpPr txBox="1"/>
      </xdr:nvSpPr>
      <xdr:spPr>
        <a:xfrm>
          <a:off x="7864433" y="38100"/>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
  <sheetViews>
    <sheetView workbookViewId="0">
      <selection activeCell="E30" sqref="E30"/>
    </sheetView>
  </sheetViews>
  <sheetFormatPr defaultRowHeight="12.75" x14ac:dyDescent="0.2"/>
  <cols>
    <col min="1" max="2" width="9.42578125" customWidth="1"/>
    <col min="3" max="3" width="27.42578125" customWidth="1"/>
    <col min="4" max="7" width="8.85546875" customWidth="1"/>
    <col min="8" max="8" width="8.85546875" style="7" customWidth="1"/>
    <col min="9" max="9" width="9.42578125" customWidth="1"/>
  </cols>
  <sheetData>
    <row r="1" spans="1:12" ht="15.75" x14ac:dyDescent="0.25">
      <c r="A1" s="13" t="s">
        <v>0</v>
      </c>
      <c r="B1" s="8"/>
      <c r="C1" s="8"/>
      <c r="D1" s="8"/>
      <c r="E1" s="4"/>
      <c r="F1" s="4"/>
      <c r="G1" s="4"/>
      <c r="H1" s="4"/>
      <c r="I1" s="4"/>
    </row>
    <row r="2" spans="1:12" ht="15.75" x14ac:dyDescent="0.25">
      <c r="A2" s="2"/>
      <c r="B2" s="1"/>
      <c r="C2" s="3"/>
      <c r="D2" s="3"/>
      <c r="E2" s="3"/>
      <c r="F2" s="3"/>
      <c r="G2" s="3"/>
      <c r="H2" s="3"/>
      <c r="I2" s="3"/>
      <c r="J2" s="3"/>
      <c r="K2" s="3"/>
    </row>
    <row r="3" spans="1:12" s="6" customFormat="1" x14ac:dyDescent="0.2">
      <c r="A3" s="45"/>
      <c r="B3" s="45"/>
      <c r="C3" s="45"/>
      <c r="D3" s="9" t="s">
        <v>7</v>
      </c>
      <c r="E3" s="10" t="s">
        <v>8</v>
      </c>
      <c r="F3" s="10" t="s">
        <v>9</v>
      </c>
      <c r="G3" s="10" t="s">
        <v>10</v>
      </c>
      <c r="H3" s="10" t="s">
        <v>11</v>
      </c>
      <c r="I3" s="11" t="s">
        <v>12</v>
      </c>
    </row>
    <row r="4" spans="1:12" x14ac:dyDescent="0.2">
      <c r="A4" s="46" t="s">
        <v>23</v>
      </c>
      <c r="B4" s="46"/>
      <c r="C4" s="46"/>
      <c r="D4" s="39">
        <v>0</v>
      </c>
      <c r="E4" s="39">
        <v>23.5</v>
      </c>
      <c r="F4" s="39">
        <v>24</v>
      </c>
      <c r="G4" s="39">
        <v>9.4</v>
      </c>
      <c r="H4" s="39">
        <v>9.8000000000000007</v>
      </c>
      <c r="I4" s="12">
        <f>SUM(D4:H4)</f>
        <v>66.7</v>
      </c>
    </row>
    <row r="5" spans="1:12" x14ac:dyDescent="0.2">
      <c r="A5" s="46" t="s">
        <v>24</v>
      </c>
      <c r="B5" s="46"/>
      <c r="C5" s="46"/>
      <c r="D5" s="39">
        <v>0</v>
      </c>
      <c r="E5" s="39">
        <v>17</v>
      </c>
      <c r="F5" s="39">
        <v>18</v>
      </c>
      <c r="G5" s="39">
        <v>7</v>
      </c>
      <c r="H5" s="39">
        <v>8</v>
      </c>
      <c r="I5" s="12">
        <f>SUM(D5:H5)</f>
        <v>50</v>
      </c>
      <c r="L5" s="5"/>
    </row>
    <row r="6" spans="1:12" x14ac:dyDescent="0.2">
      <c r="A6" s="46" t="s">
        <v>25</v>
      </c>
      <c r="B6" s="46"/>
      <c r="C6" s="46"/>
      <c r="D6" s="39">
        <v>0</v>
      </c>
      <c r="E6" s="39">
        <v>19.5</v>
      </c>
      <c r="F6" s="39">
        <v>19</v>
      </c>
      <c r="G6" s="39">
        <v>7.8</v>
      </c>
      <c r="H6" s="39">
        <v>7.4</v>
      </c>
      <c r="I6" s="12">
        <f>SUM(D6:H6)</f>
        <v>53.699999999999996</v>
      </c>
      <c r="L6" s="5"/>
    </row>
    <row r="7" spans="1:12" x14ac:dyDescent="0.2">
      <c r="A7" s="46" t="s">
        <v>26</v>
      </c>
      <c r="B7" s="46"/>
      <c r="C7" s="46"/>
      <c r="D7" s="39">
        <v>0</v>
      </c>
      <c r="E7" s="39">
        <v>20</v>
      </c>
      <c r="F7" s="39">
        <v>21</v>
      </c>
      <c r="G7" s="39">
        <v>8.1999999999999993</v>
      </c>
      <c r="H7" s="39">
        <v>8.1999999999999993</v>
      </c>
      <c r="I7" s="12">
        <f>SUM(D7:H7)</f>
        <v>57.400000000000006</v>
      </c>
    </row>
  </sheetData>
  <mergeCells count="5">
    <mergeCell ref="A3:C3"/>
    <mergeCell ref="A6:C6"/>
    <mergeCell ref="A7:C7"/>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
  <sheetViews>
    <sheetView workbookViewId="0">
      <selection activeCell="C33" sqref="C33"/>
    </sheetView>
  </sheetViews>
  <sheetFormatPr defaultRowHeight="12.75" x14ac:dyDescent="0.2"/>
  <cols>
    <col min="1" max="2" width="9.42578125" style="7" customWidth="1"/>
    <col min="3" max="3" width="27.42578125" style="7" customWidth="1"/>
    <col min="4" max="8" width="8.85546875" style="7" customWidth="1"/>
    <col min="9" max="9" width="9.42578125" style="7" customWidth="1"/>
    <col min="10" max="16384" width="9.140625" style="7"/>
  </cols>
  <sheetData>
    <row r="1" spans="1:11" ht="15.75" x14ac:dyDescent="0.25">
      <c r="A1" s="13" t="s">
        <v>0</v>
      </c>
      <c r="B1" s="8"/>
      <c r="C1" s="8"/>
      <c r="D1" s="8"/>
      <c r="E1" s="4"/>
      <c r="F1" s="4"/>
      <c r="G1" s="4"/>
      <c r="H1" s="4"/>
      <c r="I1" s="4"/>
    </row>
    <row r="2" spans="1:11" ht="15.75" x14ac:dyDescent="0.25">
      <c r="A2" s="4"/>
      <c r="B2" s="3"/>
      <c r="C2" s="3"/>
      <c r="D2" s="3"/>
      <c r="E2" s="3"/>
      <c r="F2" s="3"/>
      <c r="G2" s="3"/>
      <c r="H2" s="3"/>
      <c r="I2" s="3"/>
      <c r="J2" s="3"/>
      <c r="K2" s="3"/>
    </row>
    <row r="3" spans="1:11" s="6" customFormat="1" x14ac:dyDescent="0.2">
      <c r="A3" s="45"/>
      <c r="B3" s="45"/>
      <c r="C3" s="45"/>
      <c r="D3" s="9" t="s">
        <v>7</v>
      </c>
      <c r="E3" s="10" t="s">
        <v>8</v>
      </c>
      <c r="F3" s="10" t="s">
        <v>9</v>
      </c>
      <c r="G3" s="10" t="s">
        <v>10</v>
      </c>
      <c r="H3" s="10" t="s">
        <v>11</v>
      </c>
      <c r="I3" s="11" t="s">
        <v>12</v>
      </c>
    </row>
    <row r="4" spans="1:11" x14ac:dyDescent="0.2">
      <c r="A4" s="46" t="s">
        <v>23</v>
      </c>
      <c r="B4" s="46"/>
      <c r="C4" s="46"/>
      <c r="D4" s="41">
        <v>0</v>
      </c>
      <c r="E4" s="41">
        <v>22</v>
      </c>
      <c r="F4" s="41">
        <v>22.5</v>
      </c>
      <c r="G4" s="41">
        <v>8.8000000000000007</v>
      </c>
      <c r="H4" s="41">
        <v>9</v>
      </c>
      <c r="I4" s="12">
        <f>SUM(D4:H4)</f>
        <v>62.3</v>
      </c>
    </row>
    <row r="5" spans="1:11" x14ac:dyDescent="0.2">
      <c r="A5" s="46" t="s">
        <v>24</v>
      </c>
      <c r="B5" s="46"/>
      <c r="C5" s="46"/>
      <c r="D5" s="41">
        <v>0</v>
      </c>
      <c r="E5" s="41">
        <v>10</v>
      </c>
      <c r="F5" s="41">
        <v>12</v>
      </c>
      <c r="G5" s="41">
        <v>4</v>
      </c>
      <c r="H5" s="41">
        <v>4</v>
      </c>
      <c r="I5" s="12">
        <f>SUM(D5:H5)</f>
        <v>30</v>
      </c>
    </row>
    <row r="6" spans="1:11" x14ac:dyDescent="0.2">
      <c r="A6" s="46" t="s">
        <v>25</v>
      </c>
      <c r="B6" s="46"/>
      <c r="C6" s="46"/>
      <c r="D6" s="41">
        <v>0</v>
      </c>
      <c r="E6" s="41">
        <v>15</v>
      </c>
      <c r="F6" s="41">
        <v>14</v>
      </c>
      <c r="G6" s="41">
        <v>5.6</v>
      </c>
      <c r="H6" s="41">
        <v>5.6</v>
      </c>
      <c r="I6" s="12">
        <f>SUM(D6:H6)</f>
        <v>40.200000000000003</v>
      </c>
    </row>
    <row r="7" spans="1:11" x14ac:dyDescent="0.2">
      <c r="A7" s="46" t="s">
        <v>26</v>
      </c>
      <c r="B7" s="46"/>
      <c r="C7" s="46"/>
      <c r="D7" s="41">
        <v>0</v>
      </c>
      <c r="E7" s="41">
        <v>15</v>
      </c>
      <c r="F7" s="41">
        <v>15</v>
      </c>
      <c r="G7" s="41">
        <v>6</v>
      </c>
      <c r="H7" s="41">
        <v>6</v>
      </c>
      <c r="I7" s="12">
        <f>SUM(D7:H7)</f>
        <v>42</v>
      </c>
    </row>
  </sheetData>
  <mergeCells count="5">
    <mergeCell ref="A7:C7"/>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
  <sheetViews>
    <sheetView workbookViewId="0">
      <selection activeCell="D41" sqref="D41"/>
    </sheetView>
  </sheetViews>
  <sheetFormatPr defaultRowHeight="12.75" x14ac:dyDescent="0.2"/>
  <cols>
    <col min="1" max="2" width="9.42578125" style="7" customWidth="1"/>
    <col min="3" max="3" width="27.42578125" style="7" customWidth="1"/>
    <col min="4" max="8" width="8.85546875" style="7" customWidth="1"/>
    <col min="9" max="9" width="9.42578125" style="7" customWidth="1"/>
    <col min="10" max="16384" width="9.140625" style="7"/>
  </cols>
  <sheetData>
    <row r="1" spans="1:11" ht="15.75" x14ac:dyDescent="0.25">
      <c r="A1" s="13" t="s">
        <v>0</v>
      </c>
      <c r="B1" s="8"/>
      <c r="C1" s="8"/>
      <c r="D1" s="8"/>
      <c r="E1" s="4"/>
      <c r="F1" s="4"/>
      <c r="G1" s="4"/>
      <c r="H1" s="4"/>
      <c r="I1" s="4"/>
    </row>
    <row r="2" spans="1:11" ht="15.75" x14ac:dyDescent="0.25">
      <c r="A2" s="4"/>
      <c r="B2" s="3"/>
      <c r="C2" s="3"/>
      <c r="D2" s="3"/>
      <c r="E2" s="3"/>
      <c r="F2" s="3"/>
      <c r="G2" s="3"/>
      <c r="H2" s="3"/>
      <c r="I2" s="3"/>
      <c r="J2" s="3"/>
      <c r="K2" s="3"/>
    </row>
    <row r="3" spans="1:11" s="6" customFormat="1" x14ac:dyDescent="0.2">
      <c r="A3" s="45"/>
      <c r="B3" s="45"/>
      <c r="C3" s="45"/>
      <c r="D3" s="9" t="s">
        <v>7</v>
      </c>
      <c r="E3" s="10" t="s">
        <v>8</v>
      </c>
      <c r="F3" s="10" t="s">
        <v>9</v>
      </c>
      <c r="G3" s="10" t="s">
        <v>10</v>
      </c>
      <c r="H3" s="10" t="s">
        <v>11</v>
      </c>
      <c r="I3" s="11" t="s">
        <v>12</v>
      </c>
    </row>
    <row r="4" spans="1:11" x14ac:dyDescent="0.2">
      <c r="A4" s="46" t="s">
        <v>23</v>
      </c>
      <c r="B4" s="46"/>
      <c r="C4" s="46"/>
      <c r="D4" s="42">
        <v>0</v>
      </c>
      <c r="E4" s="42">
        <v>20</v>
      </c>
      <c r="F4" s="42">
        <v>22.5</v>
      </c>
      <c r="G4" s="42">
        <v>10</v>
      </c>
      <c r="H4" s="42">
        <v>8</v>
      </c>
      <c r="I4" s="12">
        <f>SUM(D4:H4)</f>
        <v>60.5</v>
      </c>
    </row>
    <row r="5" spans="1:11" x14ac:dyDescent="0.2">
      <c r="A5" s="46" t="s">
        <v>24</v>
      </c>
      <c r="B5" s="46"/>
      <c r="C5" s="46"/>
      <c r="D5" s="42">
        <v>0</v>
      </c>
      <c r="E5" s="42">
        <v>12.5</v>
      </c>
      <c r="F5" s="42">
        <v>15</v>
      </c>
      <c r="G5" s="42">
        <v>5</v>
      </c>
      <c r="H5" s="42">
        <v>5</v>
      </c>
      <c r="I5" s="12">
        <f>SUM(D5:H5)</f>
        <v>37.5</v>
      </c>
    </row>
    <row r="6" spans="1:11" x14ac:dyDescent="0.2">
      <c r="A6" s="46" t="s">
        <v>25</v>
      </c>
      <c r="B6" s="46"/>
      <c r="C6" s="46"/>
      <c r="D6" s="42">
        <v>0</v>
      </c>
      <c r="E6" s="42">
        <v>15</v>
      </c>
      <c r="F6" s="42">
        <v>17.5</v>
      </c>
      <c r="G6" s="42">
        <v>8</v>
      </c>
      <c r="H6" s="42">
        <v>5</v>
      </c>
      <c r="I6" s="12">
        <f>SUM(D6:H6)</f>
        <v>45.5</v>
      </c>
    </row>
    <row r="7" spans="1:11" x14ac:dyDescent="0.2">
      <c r="A7" s="46" t="s">
        <v>26</v>
      </c>
      <c r="B7" s="46"/>
      <c r="C7" s="46"/>
      <c r="D7" s="42">
        <v>0</v>
      </c>
      <c r="E7" s="42">
        <v>17.5</v>
      </c>
      <c r="F7" s="42">
        <v>22.5</v>
      </c>
      <c r="G7" s="42">
        <v>9</v>
      </c>
      <c r="H7" s="42">
        <v>7</v>
      </c>
      <c r="I7" s="12">
        <f>SUM(D7:H7)</f>
        <v>56</v>
      </c>
    </row>
  </sheetData>
  <mergeCells count="5">
    <mergeCell ref="A7:C7"/>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
  <sheetViews>
    <sheetView workbookViewId="0">
      <selection activeCell="E39" sqref="E39"/>
    </sheetView>
  </sheetViews>
  <sheetFormatPr defaultRowHeight="12.75" x14ac:dyDescent="0.2"/>
  <cols>
    <col min="1" max="2" width="9.42578125" style="7" customWidth="1"/>
    <col min="3" max="3" width="27.42578125" style="7" customWidth="1"/>
    <col min="4" max="8" width="8.85546875" style="7" customWidth="1"/>
    <col min="9" max="9" width="9.42578125" style="7" customWidth="1"/>
    <col min="10" max="16384" width="9.140625" style="7"/>
  </cols>
  <sheetData>
    <row r="1" spans="1:11" ht="15.75" x14ac:dyDescent="0.25">
      <c r="A1" s="13" t="s">
        <v>0</v>
      </c>
      <c r="B1" s="8"/>
      <c r="C1" s="8"/>
      <c r="D1" s="8"/>
      <c r="E1" s="4"/>
      <c r="F1" s="4"/>
      <c r="G1" s="4"/>
      <c r="H1" s="4"/>
      <c r="I1" s="4"/>
    </row>
    <row r="2" spans="1:11" ht="15.75" x14ac:dyDescent="0.25">
      <c r="A2" s="4"/>
      <c r="B2" s="3"/>
      <c r="C2" s="3"/>
      <c r="D2" s="3"/>
      <c r="E2" s="3"/>
      <c r="F2" s="3"/>
      <c r="G2" s="3"/>
      <c r="H2" s="3"/>
      <c r="I2" s="3"/>
      <c r="J2" s="3"/>
      <c r="K2" s="3"/>
    </row>
    <row r="3" spans="1:11" s="6" customFormat="1" x14ac:dyDescent="0.2">
      <c r="A3" s="45"/>
      <c r="B3" s="45"/>
      <c r="C3" s="45"/>
      <c r="D3" s="9" t="s">
        <v>7</v>
      </c>
      <c r="E3" s="10" t="s">
        <v>8</v>
      </c>
      <c r="F3" s="10" t="s">
        <v>9</v>
      </c>
      <c r="G3" s="10" t="s">
        <v>10</v>
      </c>
      <c r="H3" s="10" t="s">
        <v>11</v>
      </c>
      <c r="I3" s="11" t="s">
        <v>12</v>
      </c>
    </row>
    <row r="4" spans="1:11" x14ac:dyDescent="0.2">
      <c r="A4" s="46" t="s">
        <v>23</v>
      </c>
      <c r="B4" s="46"/>
      <c r="C4" s="46"/>
      <c r="D4" s="43">
        <v>0</v>
      </c>
      <c r="E4" s="43">
        <v>24.5</v>
      </c>
      <c r="F4" s="43">
        <v>24</v>
      </c>
      <c r="G4" s="43">
        <v>9.8000000000000007</v>
      </c>
      <c r="H4" s="43">
        <v>9.1999999999999993</v>
      </c>
      <c r="I4" s="12">
        <f>SUM(D4:H4)</f>
        <v>67.5</v>
      </c>
    </row>
    <row r="5" spans="1:11" x14ac:dyDescent="0.2">
      <c r="A5" s="46" t="s">
        <v>24</v>
      </c>
      <c r="B5" s="46"/>
      <c r="C5" s="46"/>
      <c r="D5" s="43">
        <v>0</v>
      </c>
      <c r="E5" s="43">
        <v>5.5</v>
      </c>
      <c r="F5" s="43">
        <v>6</v>
      </c>
      <c r="G5" s="43">
        <v>2</v>
      </c>
      <c r="H5" s="43">
        <v>2.6</v>
      </c>
      <c r="I5" s="12">
        <f>SUM(D5:H5)</f>
        <v>16.100000000000001</v>
      </c>
    </row>
    <row r="6" spans="1:11" x14ac:dyDescent="0.2">
      <c r="A6" s="46" t="s">
        <v>25</v>
      </c>
      <c r="B6" s="46"/>
      <c r="C6" s="46"/>
      <c r="D6" s="43">
        <v>0</v>
      </c>
      <c r="E6" s="43">
        <v>14</v>
      </c>
      <c r="F6" s="43">
        <v>14.5</v>
      </c>
      <c r="G6" s="43">
        <v>5.6</v>
      </c>
      <c r="H6" s="43">
        <v>5.4</v>
      </c>
      <c r="I6" s="12">
        <f>SUM(D6:H6)</f>
        <v>39.5</v>
      </c>
    </row>
    <row r="7" spans="1:11" x14ac:dyDescent="0.2">
      <c r="A7" s="46" t="s">
        <v>26</v>
      </c>
      <c r="B7" s="46"/>
      <c r="C7" s="46"/>
      <c r="D7" s="43">
        <v>0</v>
      </c>
      <c r="E7" s="43">
        <v>15</v>
      </c>
      <c r="F7" s="43">
        <v>15.5</v>
      </c>
      <c r="G7" s="43">
        <v>5.8</v>
      </c>
      <c r="H7" s="43">
        <v>6</v>
      </c>
      <c r="I7" s="12">
        <f>SUM(D7:H7)</f>
        <v>42.3</v>
      </c>
    </row>
  </sheetData>
  <mergeCells count="5">
    <mergeCell ref="A7:C7"/>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K7"/>
  <sheetViews>
    <sheetView workbookViewId="0">
      <selection activeCell="M28" sqref="M28"/>
    </sheetView>
  </sheetViews>
  <sheetFormatPr defaultRowHeight="12.75" x14ac:dyDescent="0.2"/>
  <cols>
    <col min="1" max="2" width="9.42578125" style="7" customWidth="1"/>
    <col min="3" max="3" width="27.42578125" style="7" customWidth="1"/>
    <col min="4" max="8" width="8.85546875" style="7" customWidth="1"/>
    <col min="9" max="9" width="9.42578125" style="7" customWidth="1"/>
    <col min="10" max="16384" width="9.140625" style="7"/>
  </cols>
  <sheetData>
    <row r="1" spans="1:11" ht="15.75" x14ac:dyDescent="0.25">
      <c r="A1" s="13" t="s">
        <v>0</v>
      </c>
      <c r="B1" s="8"/>
      <c r="C1" s="8"/>
      <c r="D1" s="8"/>
      <c r="E1" s="4"/>
      <c r="F1" s="4"/>
      <c r="G1" s="4"/>
      <c r="H1" s="4"/>
      <c r="I1" s="4"/>
    </row>
    <row r="2" spans="1:11" ht="15.75" x14ac:dyDescent="0.25">
      <c r="A2" s="4"/>
      <c r="B2" s="3"/>
      <c r="C2" s="3"/>
      <c r="D2" s="3"/>
      <c r="E2" s="3"/>
      <c r="F2" s="3"/>
      <c r="G2" s="3"/>
      <c r="H2" s="3"/>
      <c r="I2" s="3"/>
      <c r="J2" s="3"/>
      <c r="K2" s="3"/>
    </row>
    <row r="3" spans="1:11" s="6" customFormat="1" x14ac:dyDescent="0.2">
      <c r="A3" s="45"/>
      <c r="B3" s="45"/>
      <c r="C3" s="45"/>
      <c r="D3" s="9" t="s">
        <v>7</v>
      </c>
      <c r="E3" s="10" t="s">
        <v>8</v>
      </c>
      <c r="F3" s="10" t="s">
        <v>9</v>
      </c>
      <c r="G3" s="10" t="s">
        <v>10</v>
      </c>
      <c r="H3" s="10" t="s">
        <v>11</v>
      </c>
      <c r="I3" s="11" t="s">
        <v>12</v>
      </c>
    </row>
    <row r="4" spans="1:11" x14ac:dyDescent="0.2">
      <c r="A4" s="46" t="s">
        <v>23</v>
      </c>
      <c r="B4" s="46"/>
      <c r="C4" s="46"/>
      <c r="D4" s="40">
        <v>19.98</v>
      </c>
      <c r="E4" s="44">
        <v>24</v>
      </c>
      <c r="F4" s="44">
        <v>24</v>
      </c>
      <c r="G4" s="44">
        <v>9.4</v>
      </c>
      <c r="H4" s="44">
        <v>9</v>
      </c>
      <c r="I4" s="12">
        <f>SUM(E4:H4)</f>
        <v>66.400000000000006</v>
      </c>
    </row>
    <row r="5" spans="1:11" x14ac:dyDescent="0.2">
      <c r="A5" s="46" t="s">
        <v>24</v>
      </c>
      <c r="B5" s="46"/>
      <c r="C5" s="46"/>
      <c r="D5" s="40">
        <v>23.22</v>
      </c>
      <c r="E5" s="44">
        <v>6</v>
      </c>
      <c r="F5" s="44">
        <v>9</v>
      </c>
      <c r="G5" s="44">
        <v>2</v>
      </c>
      <c r="H5" s="44">
        <v>2.8</v>
      </c>
      <c r="I5" s="12">
        <f t="shared" ref="I5:I7" si="0">SUM(E5:H5)</f>
        <v>19.8</v>
      </c>
    </row>
    <row r="6" spans="1:11" x14ac:dyDescent="0.2">
      <c r="A6" s="46" t="s">
        <v>25</v>
      </c>
      <c r="B6" s="46"/>
      <c r="C6" s="46"/>
      <c r="D6" s="40">
        <v>22.74</v>
      </c>
      <c r="E6" s="44">
        <v>12.5</v>
      </c>
      <c r="F6" s="44">
        <v>12.5</v>
      </c>
      <c r="G6" s="44">
        <v>5</v>
      </c>
      <c r="H6" s="44">
        <v>5</v>
      </c>
      <c r="I6" s="12">
        <f t="shared" si="0"/>
        <v>35</v>
      </c>
    </row>
    <row r="7" spans="1:11" x14ac:dyDescent="0.2">
      <c r="A7" s="46" t="s">
        <v>26</v>
      </c>
      <c r="B7" s="46"/>
      <c r="C7" s="46"/>
      <c r="D7" s="40">
        <v>18</v>
      </c>
      <c r="E7" s="44">
        <v>16</v>
      </c>
      <c r="F7" s="44">
        <v>15</v>
      </c>
      <c r="G7" s="44">
        <v>6.4</v>
      </c>
      <c r="H7" s="44">
        <v>6</v>
      </c>
      <c r="I7" s="12">
        <f t="shared" si="0"/>
        <v>43.4</v>
      </c>
    </row>
  </sheetData>
  <mergeCells count="5">
    <mergeCell ref="A7:C7"/>
    <mergeCell ref="A3:C3"/>
    <mergeCell ref="A4:C4"/>
    <mergeCell ref="A5:C5"/>
    <mergeCell ref="A6: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0"/>
  <sheetViews>
    <sheetView zoomScale="120" zoomScaleNormal="120" workbookViewId="0">
      <selection activeCell="F21" sqref="F21"/>
    </sheetView>
  </sheetViews>
  <sheetFormatPr defaultRowHeight="15" x14ac:dyDescent="0.2"/>
  <cols>
    <col min="1" max="1" width="50.7109375" style="17" customWidth="1"/>
    <col min="2" max="7" width="7.7109375" style="17" customWidth="1"/>
    <col min="8" max="9" width="7.5703125" style="17" customWidth="1"/>
    <col min="10" max="12" width="7.7109375" style="17" customWidth="1"/>
    <col min="13" max="16384" width="9.140625" style="17"/>
  </cols>
  <sheetData>
    <row r="1" spans="1:15" ht="15.75" x14ac:dyDescent="0.25">
      <c r="A1" s="14" t="s">
        <v>13</v>
      </c>
      <c r="B1" s="15"/>
      <c r="C1" s="14"/>
      <c r="D1" s="14"/>
      <c r="E1" s="14"/>
      <c r="F1" s="14"/>
      <c r="G1" s="14"/>
      <c r="H1" s="14"/>
      <c r="I1" s="16"/>
      <c r="J1" s="16"/>
    </row>
    <row r="2" spans="1:15" ht="6" customHeight="1" x14ac:dyDescent="0.25">
      <c r="A2" s="14"/>
      <c r="B2" s="15"/>
      <c r="C2" s="14"/>
      <c r="D2" s="14"/>
      <c r="E2" s="14"/>
      <c r="F2" s="14"/>
      <c r="G2" s="14"/>
      <c r="H2" s="14"/>
      <c r="I2" s="16"/>
      <c r="J2" s="16"/>
    </row>
    <row r="3" spans="1:15" ht="15.75" x14ac:dyDescent="0.25">
      <c r="A3" s="49" t="s">
        <v>27</v>
      </c>
      <c r="B3" s="49"/>
      <c r="C3" s="49"/>
      <c r="D3" s="49"/>
      <c r="E3" s="49"/>
      <c r="F3" s="49"/>
      <c r="G3" s="49"/>
      <c r="H3" s="49"/>
      <c r="I3" s="16"/>
      <c r="J3" s="16"/>
    </row>
    <row r="4" spans="1:15" x14ac:dyDescent="0.2">
      <c r="A4" s="15"/>
      <c r="B4" s="15"/>
      <c r="C4" s="15"/>
      <c r="D4" s="15"/>
      <c r="E4" s="15"/>
      <c r="F4" s="15"/>
      <c r="G4" s="18"/>
      <c r="H4" s="18"/>
      <c r="I4" s="19"/>
      <c r="J4" s="19"/>
    </row>
    <row r="5" spans="1:15" ht="15.75" x14ac:dyDescent="0.25">
      <c r="G5" s="47" t="s">
        <v>19</v>
      </c>
      <c r="H5" s="47"/>
      <c r="I5" s="20"/>
      <c r="J5" s="21"/>
      <c r="K5" s="48" t="s">
        <v>20</v>
      </c>
      <c r="L5" s="48"/>
      <c r="M5" s="21"/>
      <c r="N5" s="47" t="s">
        <v>21</v>
      </c>
      <c r="O5" s="47"/>
    </row>
    <row r="6" spans="1:15" s="25" customFormat="1" ht="135" customHeight="1" x14ac:dyDescent="0.2">
      <c r="A6" s="22"/>
      <c r="B6" s="23" t="s">
        <v>2</v>
      </c>
      <c r="C6" s="23" t="s">
        <v>3</v>
      </c>
      <c r="D6" s="23" t="s">
        <v>4</v>
      </c>
      <c r="E6" s="23" t="s">
        <v>5</v>
      </c>
      <c r="F6" s="24" t="s">
        <v>6</v>
      </c>
      <c r="G6" s="23" t="s">
        <v>14</v>
      </c>
      <c r="H6" s="36" t="s">
        <v>15</v>
      </c>
      <c r="J6" s="24" t="str">
        <f>F6</f>
        <v>Evaluator 5</v>
      </c>
      <c r="K6" s="23" t="s">
        <v>17</v>
      </c>
      <c r="L6" s="36" t="s">
        <v>16</v>
      </c>
      <c r="N6" s="23" t="s">
        <v>1</v>
      </c>
      <c r="O6" s="36" t="s">
        <v>18</v>
      </c>
    </row>
    <row r="7" spans="1:15" ht="16.5" customHeight="1" x14ac:dyDescent="0.2">
      <c r="A7" s="33" t="str">
        <f>'Evaluator 5'!A4:D4</f>
        <v>Allied Universal Event Services</v>
      </c>
      <c r="B7" s="26">
        <f>'Evaluator 1'!I4</f>
        <v>66.7</v>
      </c>
      <c r="C7" s="26">
        <f>'Evaluator 2'!I4</f>
        <v>62.3</v>
      </c>
      <c r="D7" s="26">
        <f>'Evaluator 3'!I4</f>
        <v>60.5</v>
      </c>
      <c r="E7" s="26">
        <f>'Evaluator 4'!I4</f>
        <v>67.5</v>
      </c>
      <c r="F7" s="27">
        <f>'Evaluator 5'!I4</f>
        <v>66.400000000000006</v>
      </c>
      <c r="G7" s="26">
        <f>AVERAGE(B7:F7)</f>
        <v>64.679999999999993</v>
      </c>
      <c r="H7" s="37">
        <f>RANK(G7,$G$7:$G$10,0)</f>
        <v>1</v>
      </c>
      <c r="J7" s="29">
        <f>'Evaluator 5'!D4</f>
        <v>19.98</v>
      </c>
      <c r="K7" s="26">
        <f>AVERAGE(J7)</f>
        <v>19.98</v>
      </c>
      <c r="L7" s="37">
        <f>RANK(K7,$K$7:$K$10,0)</f>
        <v>3</v>
      </c>
      <c r="N7" s="30">
        <f>G7+K7</f>
        <v>84.66</v>
      </c>
      <c r="O7" s="37">
        <f>RANK(N7,$N$7:$N$10,0)</f>
        <v>1</v>
      </c>
    </row>
    <row r="8" spans="1:15" ht="16.5" customHeight="1" x14ac:dyDescent="0.2">
      <c r="A8" s="34" t="str">
        <f>'Evaluator 5'!A5:D5</f>
        <v>Andy Frain Services Inc</v>
      </c>
      <c r="B8" s="26">
        <f>'Evaluator 1'!I5</f>
        <v>50</v>
      </c>
      <c r="C8" s="26">
        <f>'Evaluator 2'!I5</f>
        <v>30</v>
      </c>
      <c r="D8" s="26">
        <f>'Evaluator 3'!I5</f>
        <v>37.5</v>
      </c>
      <c r="E8" s="26">
        <f>'Evaluator 4'!I5</f>
        <v>16.100000000000001</v>
      </c>
      <c r="F8" s="27">
        <f>'Evaluator 5'!I5</f>
        <v>19.8</v>
      </c>
      <c r="G8" s="28">
        <f>AVERAGE(B8:F8)</f>
        <v>30.68</v>
      </c>
      <c r="H8" s="38">
        <f>RANK(G8,$G$7:$G$10,0)</f>
        <v>4</v>
      </c>
      <c r="J8" s="31">
        <f>'Evaluator 5'!D5</f>
        <v>23.22</v>
      </c>
      <c r="K8" s="28">
        <f t="shared" ref="K8:K10" si="0">AVERAGE(J8)</f>
        <v>23.22</v>
      </c>
      <c r="L8" s="38">
        <f>RANK(K8,$K$7:$K$10,0)</f>
        <v>1</v>
      </c>
      <c r="N8" s="32">
        <f t="shared" ref="N8:N10" si="1">G8+K8</f>
        <v>53.9</v>
      </c>
      <c r="O8" s="38">
        <f>RANK(N8,$N$7:$N$10,0)</f>
        <v>4</v>
      </c>
    </row>
    <row r="9" spans="1:15" ht="16.5" customHeight="1" x14ac:dyDescent="0.2">
      <c r="A9" s="34" t="str">
        <f>'Evaluator 5'!A6:D6</f>
        <v>Innovative Solution Advisors dba Stadium People</v>
      </c>
      <c r="B9" s="26">
        <f>'Evaluator 1'!I6</f>
        <v>53.699999999999996</v>
      </c>
      <c r="C9" s="26">
        <f>'Evaluator 2'!I6</f>
        <v>40.200000000000003</v>
      </c>
      <c r="D9" s="26">
        <f>'Evaluator 3'!I6</f>
        <v>45.5</v>
      </c>
      <c r="E9" s="26">
        <f>'Evaluator 4'!I6</f>
        <v>39.5</v>
      </c>
      <c r="F9" s="27">
        <f>'Evaluator 5'!I6</f>
        <v>35</v>
      </c>
      <c r="G9" s="28">
        <f>AVERAGE(B9:F9)</f>
        <v>42.78</v>
      </c>
      <c r="H9" s="38">
        <f>RANK(G9,$G$7:$G$10,0)</f>
        <v>3</v>
      </c>
      <c r="J9" s="31">
        <f>'Evaluator 5'!D6</f>
        <v>22.74</v>
      </c>
      <c r="K9" s="28">
        <f t="shared" si="0"/>
        <v>22.74</v>
      </c>
      <c r="L9" s="38">
        <f>RANK(K9,$K$7:$K$10,0)</f>
        <v>2</v>
      </c>
      <c r="N9" s="32">
        <f t="shared" si="1"/>
        <v>65.52</v>
      </c>
      <c r="O9" s="38">
        <f>RANK(N9,$N$7:$N$10,0)</f>
        <v>3</v>
      </c>
    </row>
    <row r="10" spans="1:15" x14ac:dyDescent="0.2">
      <c r="A10" s="34" t="str">
        <f>'Evaluator 5'!A7:D7</f>
        <v>Rhino Sports and Entertainment Services</v>
      </c>
      <c r="B10" s="26">
        <f>'Evaluator 1'!I7</f>
        <v>57.400000000000006</v>
      </c>
      <c r="C10" s="26">
        <f>'Evaluator 2'!I7</f>
        <v>42</v>
      </c>
      <c r="D10" s="26">
        <f>'Evaluator 3'!I7</f>
        <v>56</v>
      </c>
      <c r="E10" s="26">
        <f>'Evaluator 4'!I7</f>
        <v>42.3</v>
      </c>
      <c r="F10" s="27">
        <f>'Evaluator 5'!I7</f>
        <v>43.4</v>
      </c>
      <c r="G10" s="28">
        <f>AVERAGE(B10:F10)</f>
        <v>48.22</v>
      </c>
      <c r="H10" s="38">
        <f>RANK(G10,$G$7:$G$10,0)</f>
        <v>2</v>
      </c>
      <c r="J10" s="31">
        <f>'Evaluator 5'!D7</f>
        <v>18</v>
      </c>
      <c r="K10" s="28">
        <f t="shared" si="0"/>
        <v>18</v>
      </c>
      <c r="L10" s="38">
        <f>RANK(K10,$K$7:$K$10,0)</f>
        <v>4</v>
      </c>
      <c r="N10" s="32">
        <f t="shared" si="1"/>
        <v>66.22</v>
      </c>
      <c r="O10" s="38">
        <f>RANK(N10,$N$7:$N$10,0)</f>
        <v>2</v>
      </c>
    </row>
    <row r="29" spans="1:1" x14ac:dyDescent="0.2">
      <c r="A29" s="35" t="s">
        <v>22</v>
      </c>
    </row>
    <row r="30" spans="1:1" x14ac:dyDescent="0.2">
      <c r="A30" s="35"/>
    </row>
  </sheetData>
  <mergeCells count="4">
    <mergeCell ref="N5:O5"/>
    <mergeCell ref="G5:H5"/>
    <mergeCell ref="K5:L5"/>
    <mergeCell ref="A3:H3"/>
  </mergeCells>
  <phoneticPr fontId="41" type="noConversion"/>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A4DBE-BFE3-4DFD-9613-464F117B1F4D}">
  <dimension ref="A1:AB48"/>
  <sheetViews>
    <sheetView tabSelected="1" workbookViewId="0">
      <selection activeCell="C32" sqref="C32"/>
    </sheetView>
  </sheetViews>
  <sheetFormatPr defaultColWidth="9.140625" defaultRowHeight="12.75" x14ac:dyDescent="0.2"/>
  <cols>
    <col min="1" max="1" width="35.85546875" style="52" customWidth="1"/>
    <col min="2" max="28" width="9.5703125" style="52" customWidth="1"/>
    <col min="29" max="16384" width="9.140625" style="52"/>
  </cols>
  <sheetData>
    <row r="1" spans="1:16" ht="15.75" x14ac:dyDescent="0.25">
      <c r="A1" s="50" t="s">
        <v>28</v>
      </c>
      <c r="B1" s="50"/>
      <c r="C1" s="50"/>
      <c r="D1" s="50"/>
      <c r="E1" s="50"/>
      <c r="F1" s="50"/>
      <c r="G1" s="50"/>
      <c r="H1" s="50"/>
      <c r="I1" s="50"/>
      <c r="J1" s="51"/>
    </row>
    <row r="2" spans="1:16" ht="15.75" x14ac:dyDescent="0.25">
      <c r="A2" s="53" t="s">
        <v>29</v>
      </c>
      <c r="B2" s="53"/>
      <c r="C2" s="53"/>
      <c r="D2" s="53"/>
      <c r="E2" s="53"/>
      <c r="F2" s="53"/>
      <c r="G2" s="53"/>
      <c r="H2" s="53"/>
      <c r="I2" s="53"/>
      <c r="J2" s="54"/>
    </row>
    <row r="3" spans="1:16" x14ac:dyDescent="0.2">
      <c r="A3" s="55" t="s">
        <v>30</v>
      </c>
      <c r="B3" s="56"/>
      <c r="C3" s="56"/>
      <c r="D3" s="56"/>
    </row>
    <row r="4" spans="1:16" ht="15" customHeight="1" x14ac:dyDescent="0.2">
      <c r="A4" s="55" t="s">
        <v>31</v>
      </c>
      <c r="B4" s="57">
        <v>46182</v>
      </c>
      <c r="C4" s="57"/>
      <c r="D4" s="57"/>
      <c r="E4" s="58"/>
    </row>
    <row r="5" spans="1:16" ht="15" x14ac:dyDescent="0.25">
      <c r="A5" s="59" t="s">
        <v>32</v>
      </c>
      <c r="B5" s="59"/>
      <c r="C5" s="60"/>
      <c r="D5" s="60"/>
      <c r="E5" s="60"/>
      <c r="F5" s="60"/>
      <c r="G5" s="60"/>
    </row>
    <row r="6" spans="1:16" ht="27" customHeight="1" x14ac:dyDescent="0.2">
      <c r="A6" s="61"/>
      <c r="B6" s="62" t="s">
        <v>33</v>
      </c>
      <c r="C6" s="62"/>
      <c r="D6" s="62"/>
      <c r="E6" s="62"/>
      <c r="F6" s="62"/>
      <c r="G6" s="62"/>
      <c r="H6" s="62"/>
      <c r="I6" s="62"/>
    </row>
    <row r="7" spans="1:16" ht="15" x14ac:dyDescent="0.25">
      <c r="A7" s="63" t="s">
        <v>34</v>
      </c>
      <c r="B7" s="63"/>
      <c r="C7" s="64"/>
      <c r="D7" s="65"/>
      <c r="E7" s="65"/>
      <c r="F7" s="65"/>
      <c r="G7" s="65"/>
    </row>
    <row r="8" spans="1:16" ht="27" customHeight="1" x14ac:dyDescent="0.2">
      <c r="A8" s="61"/>
      <c r="B8" s="62" t="s">
        <v>35</v>
      </c>
      <c r="C8" s="62"/>
      <c r="D8" s="62"/>
      <c r="E8" s="62"/>
      <c r="F8" s="62"/>
      <c r="G8" s="62"/>
      <c r="H8" s="62"/>
      <c r="I8" s="62"/>
    </row>
    <row r="9" spans="1:16" ht="15" customHeight="1" x14ac:dyDescent="0.2"/>
    <row r="10" spans="1:16" ht="15" customHeight="1" x14ac:dyDescent="0.2"/>
    <row r="11" spans="1:16" ht="13.5" thickBot="1" x14ac:dyDescent="0.25"/>
    <row r="12" spans="1:16" s="66" customFormat="1" ht="13.5" thickBot="1" x14ac:dyDescent="0.25">
      <c r="B12" s="67" t="s">
        <v>36</v>
      </c>
      <c r="C12" s="68"/>
      <c r="D12" s="69"/>
      <c r="E12" s="67" t="s">
        <v>37</v>
      </c>
      <c r="F12" s="68"/>
      <c r="G12" s="69"/>
      <c r="H12" s="67" t="s">
        <v>38</v>
      </c>
      <c r="I12" s="68"/>
      <c r="J12" s="69"/>
      <c r="K12" s="67" t="s">
        <v>39</v>
      </c>
      <c r="L12" s="68"/>
      <c r="M12" s="69"/>
      <c r="N12" s="67" t="s">
        <v>40</v>
      </c>
      <c r="O12" s="68"/>
      <c r="P12" s="69"/>
    </row>
    <row r="13" spans="1:16" s="66" customFormat="1" ht="118.5" customHeight="1" x14ac:dyDescent="0.2">
      <c r="B13" s="70" t="s">
        <v>41</v>
      </c>
      <c r="C13" s="71"/>
      <c r="D13" s="72"/>
      <c r="E13" s="73" t="s">
        <v>42</v>
      </c>
      <c r="F13" s="71"/>
      <c r="G13" s="72"/>
      <c r="H13" s="73" t="s">
        <v>43</v>
      </c>
      <c r="I13" s="71"/>
      <c r="J13" s="72"/>
      <c r="K13" s="73" t="s">
        <v>44</v>
      </c>
      <c r="L13" s="71"/>
      <c r="M13" s="72"/>
      <c r="N13" s="73" t="s">
        <v>45</v>
      </c>
      <c r="O13" s="71"/>
      <c r="P13" s="72"/>
    </row>
    <row r="14" spans="1:16" s="78" customFormat="1" ht="11.25" x14ac:dyDescent="0.2">
      <c r="A14" s="74"/>
      <c r="B14" s="75" t="s">
        <v>46</v>
      </c>
      <c r="C14" s="76"/>
      <c r="D14" s="77"/>
      <c r="E14" s="75" t="s">
        <v>46</v>
      </c>
      <c r="F14" s="76"/>
      <c r="G14" s="77"/>
      <c r="H14" s="75" t="s">
        <v>46</v>
      </c>
      <c r="I14" s="76"/>
      <c r="J14" s="77"/>
      <c r="K14" s="75" t="s">
        <v>46</v>
      </c>
      <c r="L14" s="76"/>
      <c r="M14" s="77"/>
      <c r="N14" s="75" t="s">
        <v>46</v>
      </c>
      <c r="O14" s="76"/>
      <c r="P14" s="77"/>
    </row>
    <row r="15" spans="1:16" s="78" customFormat="1" x14ac:dyDescent="0.2">
      <c r="A15" s="79" t="s">
        <v>23</v>
      </c>
      <c r="B15" s="80"/>
      <c r="C15" s="80"/>
      <c r="D15" s="80"/>
      <c r="E15" s="80"/>
      <c r="F15" s="80"/>
      <c r="G15" s="80"/>
      <c r="H15" s="80"/>
      <c r="I15" s="80"/>
      <c r="J15" s="80"/>
      <c r="K15" s="80"/>
      <c r="L15" s="80"/>
      <c r="M15" s="80"/>
      <c r="N15" s="80"/>
      <c r="O15" s="80"/>
      <c r="P15" s="80"/>
    </row>
    <row r="16" spans="1:16" s="78" customFormat="1" x14ac:dyDescent="0.2">
      <c r="A16" s="79" t="s">
        <v>24</v>
      </c>
      <c r="B16" s="80"/>
      <c r="C16" s="80"/>
      <c r="D16" s="80"/>
      <c r="E16" s="80"/>
      <c r="F16" s="80"/>
      <c r="G16" s="80"/>
      <c r="H16" s="80"/>
      <c r="I16" s="80"/>
      <c r="J16" s="80"/>
      <c r="K16" s="80"/>
      <c r="L16" s="80"/>
      <c r="M16" s="80"/>
      <c r="N16" s="80"/>
      <c r="O16" s="80"/>
      <c r="P16" s="80"/>
    </row>
    <row r="17" spans="1:28" s="78" customFormat="1" x14ac:dyDescent="0.2">
      <c r="A17" s="79" t="s">
        <v>47</v>
      </c>
      <c r="B17" s="80"/>
      <c r="C17" s="80"/>
      <c r="D17" s="80"/>
      <c r="E17" s="80"/>
      <c r="F17" s="80"/>
      <c r="G17" s="80"/>
      <c r="H17" s="80"/>
      <c r="I17" s="80"/>
      <c r="J17" s="80"/>
      <c r="K17" s="80"/>
      <c r="L17" s="80"/>
      <c r="M17" s="80"/>
      <c r="N17" s="80"/>
      <c r="O17" s="80"/>
      <c r="P17" s="80"/>
    </row>
    <row r="18" spans="1:28" s="78" customFormat="1" x14ac:dyDescent="0.2">
      <c r="A18" s="79" t="s">
        <v>26</v>
      </c>
      <c r="B18" s="80"/>
      <c r="C18" s="80"/>
      <c r="D18" s="80"/>
      <c r="E18" s="80"/>
      <c r="F18" s="80"/>
      <c r="G18" s="80"/>
      <c r="H18" s="80"/>
      <c r="I18" s="80"/>
      <c r="J18" s="80"/>
      <c r="K18" s="80"/>
      <c r="L18" s="80"/>
      <c r="M18" s="80"/>
      <c r="N18" s="80"/>
      <c r="O18" s="80"/>
      <c r="P18" s="80"/>
    </row>
    <row r="19" spans="1:28" s="82" customFormat="1" x14ac:dyDescent="0.2">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row>
    <row r="20" spans="1:28" s="83" customFormat="1" x14ac:dyDescent="0.2"/>
    <row r="22" spans="1:28" x14ac:dyDescent="0.2">
      <c r="A22" s="84"/>
      <c r="G22" s="85"/>
      <c r="H22" s="85"/>
    </row>
    <row r="23" spans="1:28" x14ac:dyDescent="0.2">
      <c r="A23" s="86"/>
      <c r="G23" s="85"/>
      <c r="H23" s="85"/>
      <c r="I23" s="85"/>
      <c r="J23" s="85"/>
    </row>
    <row r="24" spans="1:28" x14ac:dyDescent="0.2">
      <c r="A24" s="87"/>
      <c r="B24" s="87"/>
      <c r="C24" s="87"/>
      <c r="G24" s="85"/>
      <c r="H24" s="85"/>
      <c r="I24" s="85"/>
      <c r="J24" s="85"/>
    </row>
    <row r="25" spans="1:28" x14ac:dyDescent="0.2">
      <c r="A25" s="87"/>
      <c r="B25" s="87"/>
      <c r="C25" s="87"/>
      <c r="G25" s="85"/>
      <c r="H25" s="85"/>
      <c r="I25" s="85"/>
      <c r="J25" s="85"/>
    </row>
    <row r="26" spans="1:28" x14ac:dyDescent="0.2">
      <c r="A26" s="87"/>
      <c r="B26" s="87"/>
      <c r="C26" s="87"/>
      <c r="G26" s="85"/>
      <c r="H26" s="85"/>
      <c r="I26" s="85"/>
      <c r="J26" s="85"/>
    </row>
    <row r="27" spans="1:28" x14ac:dyDescent="0.2">
      <c r="A27" s="87"/>
      <c r="B27" s="87"/>
      <c r="C27" s="87"/>
      <c r="G27" s="85"/>
      <c r="H27" s="85"/>
      <c r="I27" s="85"/>
      <c r="J27" s="85"/>
    </row>
    <row r="28" spans="1:28" x14ac:dyDescent="0.2">
      <c r="A28" s="87"/>
      <c r="B28" s="87"/>
      <c r="C28" s="87"/>
      <c r="G28" s="85"/>
      <c r="H28" s="85"/>
      <c r="I28" s="85"/>
      <c r="J28" s="85"/>
    </row>
    <row r="29" spans="1:28" x14ac:dyDescent="0.2">
      <c r="A29" s="87"/>
      <c r="B29" s="87"/>
      <c r="C29" s="87"/>
      <c r="G29" s="85"/>
      <c r="H29" s="85"/>
      <c r="I29" s="85"/>
      <c r="J29" s="85"/>
    </row>
    <row r="30" spans="1:28" x14ac:dyDescent="0.2">
      <c r="A30" s="88"/>
      <c r="I30" s="85"/>
      <c r="J30" s="85"/>
      <c r="K30" s="85"/>
      <c r="L30" s="85"/>
    </row>
    <row r="31" spans="1:28" x14ac:dyDescent="0.2">
      <c r="A31" s="87"/>
      <c r="I31" s="85"/>
      <c r="J31" s="85"/>
      <c r="K31" s="85"/>
      <c r="L31" s="85"/>
      <c r="M31" s="85"/>
    </row>
    <row r="32" spans="1:28" x14ac:dyDescent="0.2">
      <c r="A32" s="87"/>
      <c r="L32" s="85"/>
      <c r="M32" s="85"/>
    </row>
    <row r="33" spans="1:13" x14ac:dyDescent="0.2">
      <c r="A33" s="87"/>
      <c r="L33" s="85"/>
      <c r="M33" s="85"/>
    </row>
    <row r="34" spans="1:13" x14ac:dyDescent="0.2">
      <c r="A34" s="87"/>
      <c r="L34" s="85"/>
      <c r="M34" s="85"/>
    </row>
    <row r="35" spans="1:13" x14ac:dyDescent="0.2">
      <c r="A35" s="87"/>
      <c r="L35" s="85"/>
      <c r="M35" s="85"/>
    </row>
    <row r="48" spans="1:13" x14ac:dyDescent="0.2">
      <c r="A48" s="89"/>
    </row>
  </sheetData>
  <mergeCells count="43">
    <mergeCell ref="B18:D18"/>
    <mergeCell ref="E18:G18"/>
    <mergeCell ref="H18:J18"/>
    <mergeCell ref="K18:M18"/>
    <mergeCell ref="N18:P18"/>
    <mergeCell ref="B16:D16"/>
    <mergeCell ref="E16:G16"/>
    <mergeCell ref="H16:J16"/>
    <mergeCell ref="K16:M16"/>
    <mergeCell ref="N16:P16"/>
    <mergeCell ref="B17:D17"/>
    <mergeCell ref="E17:G17"/>
    <mergeCell ref="H17:J17"/>
    <mergeCell ref="K17:M17"/>
    <mergeCell ref="N17:P17"/>
    <mergeCell ref="B14:D14"/>
    <mergeCell ref="E14:G14"/>
    <mergeCell ref="H14:J14"/>
    <mergeCell ref="K14:M14"/>
    <mergeCell ref="N14:P14"/>
    <mergeCell ref="B15:D15"/>
    <mergeCell ref="E15:G15"/>
    <mergeCell ref="H15:J15"/>
    <mergeCell ref="K15:M15"/>
    <mergeCell ref="N15:P15"/>
    <mergeCell ref="N12:P12"/>
    <mergeCell ref="B13:D13"/>
    <mergeCell ref="E13:G13"/>
    <mergeCell ref="H13:J13"/>
    <mergeCell ref="K13:M13"/>
    <mergeCell ref="N13:P13"/>
    <mergeCell ref="A7:B7"/>
    <mergeCell ref="B8:I8"/>
    <mergeCell ref="B12:D12"/>
    <mergeCell ref="E12:G12"/>
    <mergeCell ref="H12:J12"/>
    <mergeCell ref="K12:M12"/>
    <mergeCell ref="A1:I1"/>
    <mergeCell ref="A2:I2"/>
    <mergeCell ref="B3:D3"/>
    <mergeCell ref="B4:D4"/>
    <mergeCell ref="A5:B5"/>
    <mergeCell ref="B6:I6"/>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2026-06-26T14:12:43Z</dcterms:modified>
</cp:coreProperties>
</file>